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080" windowHeight="66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<sst xmlns="http://schemas.openxmlformats.org/spreadsheetml/2006/main" count="310" uniqueCount="300">
  <si>
    <t>Остали приходи у корист нивоа општина</t>
  </si>
  <si>
    <t>Стална резерва</t>
  </si>
  <si>
    <t>ПРИХОДИ И ПРИМАЊА</t>
  </si>
  <si>
    <t>Текућа резерва</t>
  </si>
  <si>
    <t>ДОНАЦИЈЕ И ТРАНСФЕРИ</t>
  </si>
  <si>
    <t>конто</t>
  </si>
  <si>
    <t>7+8+9</t>
  </si>
  <si>
    <t>ДРУГИ ПРИХОДИ</t>
  </si>
  <si>
    <t>НОВЧАНЕ КАЗНЕ И ОДУЗЕТА ИМОВИНСКА КОРИСТ</t>
  </si>
  <si>
    <t>МЕШОВИТИ И НЕОДРЕЂЕНИ ПРИХОДИ</t>
  </si>
  <si>
    <t>ПРИМАЊА ОД ПРОДАЈЕ НЕФИНАНСИЈСКЕ ИМОВИНЕ</t>
  </si>
  <si>
    <t>извршено</t>
  </si>
  <si>
    <t>ПОРЕЗ НА ИМОВИНУ</t>
  </si>
  <si>
    <t>ПОРЕЗ НА ДОБРА И УСЛУГЕ</t>
  </si>
  <si>
    <t>ТРАНСФЕРИ ОД ДРУГИХ НИВОА ВЛАСТИ</t>
  </si>
  <si>
    <t>ПРИХОДИ ОД ИМОВИНЕ</t>
  </si>
  <si>
    <t>Порез на земљиште</t>
  </si>
  <si>
    <t>ПРИМАЊА ОД ПРОДАЈЕ ПОКРЕТНЕ ИМОВИНЕ</t>
  </si>
  <si>
    <t>СРЕДСТВА РЕЗЕРВЕ</t>
  </si>
  <si>
    <t>СУБВЕНЦИЈЕ</t>
  </si>
  <si>
    <t>Порези на појединачне услуге</t>
  </si>
  <si>
    <t>Надежда Симић</t>
  </si>
  <si>
    <t>ИЗВЕШТАЈ О ИЗВРШЕЊУ БУЏЕТА ГРАДСКЕ ОПШТИНЕ РАКОВИЦА</t>
  </si>
  <si>
    <t xml:space="preserve">распоређена су средства за класичан оквир - општу потрошњу Градске општине Раковица у </t>
  </si>
  <si>
    <t>план</t>
  </si>
  <si>
    <t>опис</t>
  </si>
  <si>
    <t xml:space="preserve">       Одлуком о обиму средстава за вршење послова града и градских општина и утврђивању </t>
  </si>
  <si>
    <t>ТЕКУЋИ ПРИХОДИ И ПРИМАЊА</t>
  </si>
  <si>
    <t>ПРЕНЕТА НЕУТР. СРЕДСТВА</t>
  </si>
  <si>
    <t>Порези</t>
  </si>
  <si>
    <t>Порез на доходак, добит и капиталне добитке</t>
  </si>
  <si>
    <t>Порез на зараде</t>
  </si>
  <si>
    <t>Порез на приход од пољопривреде</t>
  </si>
  <si>
    <t>Порез на имовину (осим на земљ. акције, уделе) од физичких лица</t>
  </si>
  <si>
    <t>Порез на имовину (осим на земљ, акције, уделе) од правних лица</t>
  </si>
  <si>
    <t>ДРУГИ ПОРЕЗИ</t>
  </si>
  <si>
    <t>Комунална такса за истицање фирме на посл.простору</t>
  </si>
  <si>
    <t>ТЕКУЋЕ ДОН. ОД МЕЂ. ОРГАНИЗАЦИЈА</t>
  </si>
  <si>
    <t>Текуће дон.од међ.организација</t>
  </si>
  <si>
    <t>Текући трансфери од других нивоа власти</t>
  </si>
  <si>
    <t>Ненаменски трансфери од Реп.у корист нивоа градова</t>
  </si>
  <si>
    <t>Други тек.трансфери од Реп.у корист нивоа општина</t>
  </si>
  <si>
    <t>Наменски трансфери од Реп. у корист нивоа општина</t>
  </si>
  <si>
    <t>Тек.нам.трансфери од градова у корист нивоа општина</t>
  </si>
  <si>
    <t>Тек.трансфери у корист нивоа општина</t>
  </si>
  <si>
    <t>Капитални трансфери</t>
  </si>
  <si>
    <t>Кап.трансфери од градова у корист нивоа општина</t>
  </si>
  <si>
    <t>Закуп непроизводне имовине</t>
  </si>
  <si>
    <t>Накнада за коришћење мин.сировина</t>
  </si>
  <si>
    <t>Ком.такса за кор.прост.за паркирање</t>
  </si>
  <si>
    <t>Ком.такса за заузеће јавне површ.грађ.материјалом</t>
  </si>
  <si>
    <t>ПРИХОДИ ОД ПРОДАЈЕ ДОБАРА И УСЛУГА</t>
  </si>
  <si>
    <t>Приходи од давања у закуп</t>
  </si>
  <si>
    <t>Општинске адм.таксе</t>
  </si>
  <si>
    <t>Приходи које својом делат.остваре органи и организације општине</t>
  </si>
  <si>
    <t>Приходи од новчаних казни изречених у прекрш.пост.</t>
  </si>
  <si>
    <t>Приходи од прекршајног налога</t>
  </si>
  <si>
    <t>ДОБРОВОЉНИ ТРАНСФ. ОД ФИЗ. И ПРАВНИХ ЛИЦА</t>
  </si>
  <si>
    <t>Тек.добр.трансфери од физ.и правних лица</t>
  </si>
  <si>
    <t>Примања од продаје непокретности</t>
  </si>
  <si>
    <t>Примања од откупа станова</t>
  </si>
  <si>
    <t>Примања од продаје покретне имовине</t>
  </si>
  <si>
    <t>ПРИМАЊА ОД ЗАДУЖИВАЊА И ПРОДАЈЕ ФИН.ИМОВИНЕ</t>
  </si>
  <si>
    <t>Примања од домаћих задуживања</t>
  </si>
  <si>
    <t>Примања од задуживања од осталих повер.у земљи</t>
  </si>
  <si>
    <t xml:space="preserve">     </t>
  </si>
  <si>
    <t xml:space="preserve">       Текући трансфери од Републике који по закону о трансферним средствима припадају граду, </t>
  </si>
  <si>
    <t>планом предвиђених средстава.</t>
  </si>
  <si>
    <t>предвиђених средстава.</t>
  </si>
  <si>
    <t xml:space="preserve">         *Пројекат Координација безбедности саобраћаја на путевима на територији општине Раковица</t>
  </si>
  <si>
    <t>РАСПОРЕД СРЕДСТАВА</t>
  </si>
  <si>
    <t>салдо</t>
  </si>
  <si>
    <t>РАСХОДИ ЗА ЗАПОСЛЕНЕ</t>
  </si>
  <si>
    <t>Плате и додаци</t>
  </si>
  <si>
    <t>Социјални доприноси на терет послодавца</t>
  </si>
  <si>
    <t>Социјална давања запосленима</t>
  </si>
  <si>
    <t>Накнаде за запослене</t>
  </si>
  <si>
    <t>КОРИШЋЕЊЕ УСЛУГА И РОБА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</si>
  <si>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</si>
  <si>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</si>
  <si>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</si>
  <si>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</si>
  <si>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</si>
  <si>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</si>
  <si>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ОТПЛАТА КАМАТА</t>
  </si>
  <si>
    <t>Отплате домаћих камата</t>
  </si>
  <si>
    <t>Тек.трансфери осталим н ивоима власти</t>
  </si>
  <si>
    <t>Остале текуће донације по закону</t>
  </si>
  <si>
    <t>НАКНАДЕ ЗА СОЦ. ЗАШТИТУ ИЗ БУЏЕТА</t>
  </si>
  <si>
    <t>СОЦ. ОСИГУРАЊЕ И СОЦ. ЗАШТИТА</t>
  </si>
  <si>
    <t>ОСТАЛИ РАСХОДИ</t>
  </si>
  <si>
    <t>Дотације невладиним организацијама</t>
  </si>
  <si>
    <t>Порези, обавезне таксе и казне</t>
  </si>
  <si>
    <t>Новчане казне и пенали по реш. Судова</t>
  </si>
  <si>
    <t>ОСНОВНА СРЕДСТВА</t>
  </si>
  <si>
    <t>Зграде и грађевински објекти</t>
  </si>
  <si>
    <t>Машине и опрема</t>
  </si>
  <si>
    <t>Нематеријална имовина</t>
  </si>
  <si>
    <t>ОТПЛАТА ГЛАВНИЦЕ ДОМАЋИМ КРЕДИТОРИМА</t>
  </si>
  <si>
    <t>4+5+6</t>
  </si>
  <si>
    <t>ТЕКУЋИ РАСХОДИ</t>
  </si>
  <si>
    <t>Субвенције јавним нефин. Пред. И орг.</t>
  </si>
  <si>
    <t>ОДЕЉЕЊЕ ЗА БУЏЕТСКО И ТРЕЗОРСКО ПОСЛОВАЊЕ</t>
  </si>
  <si>
    <t xml:space="preserve">       Скупштина Градске општине Раковица на седници одржаној дана 29.12.2015. године, </t>
  </si>
  <si>
    <t xml:space="preserve">прихода и примања који припадају граду, односно градским општинама у 2016. години </t>
  </si>
  <si>
    <t xml:space="preserve">износу од 447.715.686 динара и наменска средства у износу од 18.074.425 динара од чега </t>
  </si>
  <si>
    <t xml:space="preserve">16.000.000 динара од накнаде за коришћење минералних сировина  и  2.074.425 динара од </t>
  </si>
  <si>
    <t>прихода од давања у закуп непокретности.</t>
  </si>
  <si>
    <t>средстава буџета у износу од  491.585.778 динара од чега 465.790.111 динара опредељених Одлуком</t>
  </si>
  <si>
    <t>о обиму средстава за вршење послова града и градских општина и утврђивању прихода и примања</t>
  </si>
  <si>
    <t xml:space="preserve">који припадају граду, односно градским општинама у 2016. години и вишка наменских прихода из </t>
  </si>
  <si>
    <t>2015. године у износу од 25.795.667 динара.</t>
  </si>
  <si>
    <t>3. дана 17.02.2016. године - проширење оквира по чл. 5 за 42.898.734,00 динара,</t>
  </si>
  <si>
    <t>4. дана 17.02.2016. године - проширење оквира по чл. 5. за 4.999.992,00 динара,</t>
  </si>
  <si>
    <t>5. дана 22.02.2016. године - проширење оквира по чл. 5 за 12.472,70 динара,</t>
  </si>
  <si>
    <t>6. дана 01.03.2016. године - коришћење тек.буџ.резерве за 1.040.975,00 динара,</t>
  </si>
  <si>
    <t>7. дана 03.03.2016. године - проширење оквира по чл. 5 за 135.000,00 динара,</t>
  </si>
  <si>
    <t>8. дана 15.03.2016. године - проширење оквира по чл. 5 за 750.000,00 динара,</t>
  </si>
  <si>
    <t>9. дана 22.03.2016. године - проширење оквира по чл. 5 за 132.000,00 динара,</t>
  </si>
  <si>
    <t>10. дана 30.03.2016. године - проширење оквира по чл. 5 за 13.724,20 динара,</t>
  </si>
  <si>
    <t xml:space="preserve">        *Пројекат Успостављање ком.реда и решавање проблема паркирања на територији ГО Раковица </t>
  </si>
  <si>
    <t>Порез на прих.од сам.дел.који се пл.према ост.н.п.</t>
  </si>
  <si>
    <t>Порез на прих.од сам.дел.који се пл.према пауш.од.н.</t>
  </si>
  <si>
    <t>Порез на приход од сам.делат. Самоопорез</t>
  </si>
  <si>
    <t>Порез на пренос апс.права на непокр.</t>
  </si>
  <si>
    <t>Порез на пренос апс.права на пол.мот.воз.и пло.обј.</t>
  </si>
  <si>
    <t>Комунална такса за коришћење рекламних паноа</t>
  </si>
  <si>
    <t>Порези, таксе и накнаде на употр.добара, на дозв.да се добра употр.или делат.обав.</t>
  </si>
  <si>
    <t>Ком.такса за држ.мот.друм.и прикљ.воз.осим.пољ.</t>
  </si>
  <si>
    <t>КТ за држ.кућних и егзот.животиња</t>
  </si>
  <si>
    <t>Ком.такса за држ.и кор.плов.пост.</t>
  </si>
  <si>
    <t>Ком.такса за држ.и кор.чамаца и спл.на води</t>
  </si>
  <si>
    <t>Порези на дох.и капит.доб.које плаћају физ.лица</t>
  </si>
  <si>
    <t>Прих.буџ.оп.од камата на ср.конс.рач.трез.укљ.у деп.бан.</t>
  </si>
  <si>
    <t>Нак.за коришћење простора на јав.површ.</t>
  </si>
  <si>
    <t xml:space="preserve">       Текући трансфери од Градова који по закону о трансферним средствима припадају граду, </t>
  </si>
  <si>
    <t>за 2016. годину.</t>
  </si>
  <si>
    <t>"Интервеније на бетонским стазама, степеништима и рукохватима у износу од 4.999.992,00 динара.</t>
  </si>
  <si>
    <t>Јубиларне награде</t>
  </si>
  <si>
    <t xml:space="preserve">        Капитални трансф. Градова у корист нивоа општина остварени су у износу од 47.898.726,00 дин,</t>
  </si>
  <si>
    <t>и то за прој. "Асфалтирање некатегорисаних путева" у износу од 42.898.734,00 динара и за пројекат</t>
  </si>
  <si>
    <t>РЕПУБЛИКА СРБИЈА - ГРАД БЕОГРАД</t>
  </si>
  <si>
    <t>ГРАДСКА ОПШТИНА РАКОВИЦА</t>
  </si>
  <si>
    <t>Одељење за буџетско и трезорско пословање</t>
  </si>
  <si>
    <t>Београд, 11.07.2016. године</t>
  </si>
  <si>
    <t>ЗА ПЕРИОД I-VI  2016. ГОДИНЕ</t>
  </si>
  <si>
    <t xml:space="preserve">      На седници одржаној дана 29.06.2016. године, Скупштина Градске општине Раковица усвојила је</t>
  </si>
  <si>
    <t xml:space="preserve">усвојила је Одлуку о буџету Градске општине Раковица за 2016. год. са утврђеним укупним обимом </t>
  </si>
  <si>
    <t xml:space="preserve">Одлуку о првом ребалансу буџета Градске општине Раковица за 2016. годину са утврђеним укупним  </t>
  </si>
  <si>
    <t xml:space="preserve">обимом средстава буџета у износу од  587.397.699 динара од чега 465.790.111 динара опредељених </t>
  </si>
  <si>
    <t xml:space="preserve">Одлуком о обиму средстава за вршење послова града и градских општина и утврђивању прихода и </t>
  </si>
  <si>
    <t xml:space="preserve">годину у укупном износу од 56.455.670 динара. У току извештајног периода извршен је повраћај </t>
  </si>
  <si>
    <t xml:space="preserve">неутрошених наменских средстава у укупном износу од 4.126.670 динара и то: за помоћ избеглим и </t>
  </si>
  <si>
    <t xml:space="preserve">интерно расељеним лицима у износу од 72.210 динара и за рушење и уклањање бесправно </t>
  </si>
  <si>
    <t xml:space="preserve">изграђених и постављених објеката на територији општине Раковица у износу од 4.054.460 динара, </t>
  </si>
  <si>
    <t xml:space="preserve">тако да су Одлуком о првом ребалансу буџета ГО Раковица распоређена пренета неутрошена </t>
  </si>
  <si>
    <t>средства из 2015. године у износу од 52.329.000 динара.</t>
  </si>
  <si>
    <t xml:space="preserve">2. дана 04.02.2016. године -проширење оквира по чл. 5 за 84.000,00 динара </t>
  </si>
  <si>
    <t>1. дана 27.01.2016. године - проширење оквира по чл. 5 за 1.251,50 динара</t>
  </si>
  <si>
    <t>11. дана 01.04.2016. године - коришћење тек.буџ.резерве за 3.189.000,00 динара,</t>
  </si>
  <si>
    <t>12. дана 12.04.2016. године - коришћење тек.буџ.резерве за 564.000,00 динара,</t>
  </si>
  <si>
    <t>13. дана 18.04.2016. године - проширење оквира по чл. 5 за 1.000.000,00 динара,</t>
  </si>
  <si>
    <t>14. дана 20.04.2016. године - проширење оквира по чл. 5 за 115.000,00 динара,</t>
  </si>
  <si>
    <t>15. дана 25.04.2016. године - проширење оквира по чл. 5 за 28.814,50 динара,</t>
  </si>
  <si>
    <t>16. дана 27.04.2016. године - коришћење тек.буџ.резерве за 2.377.380,00 динара,</t>
  </si>
  <si>
    <t>17. дана 05.05.2016. године - проширење оквира по чл. 5 за 105.000,00 динара,</t>
  </si>
  <si>
    <t>18. дана 09.05.2016. године - проширење оквира по чл. 5 за 11.970.000,00 динара,</t>
  </si>
  <si>
    <t>20. дана 23.05.2016. године - проширење оквира по чл. 5 за 80.000,00 динара,</t>
  </si>
  <si>
    <t>21. дана 23.05.2016. године - проширење оквира по чл. 5 за 1.500.000,00 динара,</t>
  </si>
  <si>
    <t>22. дана 25.05.2016. године - коришћење тек.буџ.резерве за 1.667.000,00 динара,</t>
  </si>
  <si>
    <t>23. дана 27.05.2016. године - проширење оквира по чл. 5 за 18.772,50 динара,</t>
  </si>
  <si>
    <t>24. дана 01.06.2016. године - проширење оквира по чл. 5 за 4.950.000,00 динара,</t>
  </si>
  <si>
    <t>25. дана 07.06.2016. године - коришћење тек.буџ.резерве за 601.270,00 динара,</t>
  </si>
  <si>
    <t>26. дана 17.06.2016. године - проширење оквира по чл. 5 за 45.000,00 динара,</t>
  </si>
  <si>
    <t>27. дана 27.06.2016. године - проширење оквира по чл. 5 за 410.000,00 динара,</t>
  </si>
  <si>
    <t>28. дана 30.06.2016. године - проширење оквира по чл. 5 за 28.826,50 динара,</t>
  </si>
  <si>
    <t xml:space="preserve">       У извештајном периоду остварени су текући приходи у износу од 283.664.114 динара од </t>
  </si>
  <si>
    <t xml:space="preserve">тога трансфери од других нивоа власти у износу од 69.278.588 динара. </t>
  </si>
  <si>
    <t>Порез на пренос апс.права на акц.и др.харт.од вред.</t>
  </si>
  <si>
    <t xml:space="preserve">       Текући приходи су остварени у износу од 283.664.114 динара односно 48,29%  планираних</t>
  </si>
  <si>
    <t>избеглих и интерно расељених лица.</t>
  </si>
  <si>
    <t>средства која су пристигла као новчана помоћ за превазилажење тешке материјалне ситуације</t>
  </si>
  <si>
    <t xml:space="preserve">односно који су уступљени општини остварени су у износу од 17.616.000 динара - наменска </t>
  </si>
  <si>
    <t xml:space="preserve">односно који су уступљени општини остварени су у износу од 3.763.862 динара - наменска средства </t>
  </si>
  <si>
    <t xml:space="preserve">за трошкове изласка службеног лица на терен ради склапања брака у износу од 103.862 динара, </t>
  </si>
  <si>
    <t xml:space="preserve">и за рушење бесправно изграђених објеката у износу од 2.750.000 динара, принудно извршење </t>
  </si>
  <si>
    <t>решења комуналне инспекције 500.000 динара, за Раковачко лето и Улицу отвореног срца</t>
  </si>
  <si>
    <t>410.000 динара.</t>
  </si>
  <si>
    <t xml:space="preserve">       Приходи од пореза на доходак остварени су у износу од 129.013.804 дин, што износи 49,81%</t>
  </si>
  <si>
    <t xml:space="preserve">      Приходи од пореза на имовину остварени су у износу од 79.470.292 дин, што износи 44,78%</t>
  </si>
  <si>
    <t xml:space="preserve">      Приходи од имовине остварени су у износу од 2.345.536 динара, што износи 14,09% планом</t>
  </si>
  <si>
    <t xml:space="preserve">     Приходи од продаје добара и услуга остварени су у износу од 1.970.962 динара, што износи </t>
  </si>
  <si>
    <t>28,26% планом предвиђених средстава.</t>
  </si>
  <si>
    <t xml:space="preserve">      Приходи од новчаних казни остварени су у износу од 47.500,00 динара, што износи 2,21% планом</t>
  </si>
  <si>
    <t xml:space="preserve">      Приходи од пореза на добра и услуге остварени су у износу од 801.752 дин, што износи 44,49%</t>
  </si>
  <si>
    <t xml:space="preserve">      Приходи од других пореза  (комуналне таксе) остварени су у износу од 517.040 дин, што износи</t>
  </si>
  <si>
    <t>47,00% планом предвиђених средстава.</t>
  </si>
  <si>
    <t xml:space="preserve">         *Пројекат Механичко сузбијање амброзије у износу од 2.000.000 динара,</t>
  </si>
  <si>
    <t xml:space="preserve">     1. ПРОГРАМ 2 - Комунална делатност - 2.000.000 динара,</t>
  </si>
  <si>
    <t xml:space="preserve">        *Прогр.активност Месне заједнице у укупном износу од 1.511.942 динара,</t>
  </si>
  <si>
    <t xml:space="preserve">         *Пројекат Исхрана и смештај деце ометене у развоју у износу од  1.500.000 динара,</t>
  </si>
  <si>
    <t xml:space="preserve">         *Пројекат Текуће одржавање основних школа у износу од 13.000.000 динара,</t>
  </si>
  <si>
    <t xml:space="preserve">         *Пројекат Превоз деце ометене у развоју у износу од 2.500.000 дин,</t>
  </si>
  <si>
    <t xml:space="preserve">         *Пројекат Награде ученицима у износу од 500.000 динара,</t>
  </si>
  <si>
    <t xml:space="preserve">         *Пројекат Превоз ђака на републичка и међународна такмичења у износу од 100.000 динара,</t>
  </si>
  <si>
    <t xml:space="preserve">           у износу од 2.963.000 динара,</t>
  </si>
  <si>
    <t xml:space="preserve">     4. ПРОГРАМ 13  - Развој културе у укупном износу од 41.810.100 динара и то за:</t>
  </si>
  <si>
    <t xml:space="preserve">         *Прогр.активност - Функционисање локалних установа културе у износу од 24.000.000 дин,</t>
  </si>
  <si>
    <t xml:space="preserve">         *Прогр.активност - Подстицај културном и уметн. стваралаштву у износу од 4.200.000 динара,</t>
  </si>
  <si>
    <t xml:space="preserve">         *Пројекат Улица отвореног срца у износу од 930.000 динара,</t>
  </si>
  <si>
    <t xml:space="preserve">         *Пројекат Међународни Раковачки карневал у износу од 4.500.000 динара,</t>
  </si>
  <si>
    <t xml:space="preserve">         *Пројекат Раковачко лето у износу од 3.780.000 динара,</t>
  </si>
  <si>
    <t xml:space="preserve">         *Пројекат Дани Раковице у износу од 2.500.000 динара,</t>
  </si>
  <si>
    <t xml:space="preserve">         *Пројекат Дечији ускршњи базар у износу од 500.000 динара.</t>
  </si>
  <si>
    <t xml:space="preserve">         *Пројекат Учешће ГО Раковица на Сајму туризма у износу од 700.000 динара,</t>
  </si>
  <si>
    <t xml:space="preserve">         *Пројекат Прве општинске дечије игре без граница у износу од 100 динара,</t>
  </si>
  <si>
    <t xml:space="preserve">         *Пројекат Београдски манифест у износу од 700.000 динара,</t>
  </si>
  <si>
    <t xml:space="preserve">     5. ПРОГРАМ 14 -   Развој спорта и омладине у укупном износу од 7.632.000 динара за:</t>
  </si>
  <si>
    <t xml:space="preserve">         *Прогр.активност Подршка лок. спортским орг.удруж. и савезима у износу од 5.500.000 дин,</t>
  </si>
  <si>
    <t xml:space="preserve">         *Пројекат Школе спорта у организацији ЈП СЦ Раковица у износу од 1.650.000 динара,</t>
  </si>
  <si>
    <t xml:space="preserve">         *Пројекат Турнир у рукомету Рукометијада 2015 у износу од 482.000 динара.</t>
  </si>
  <si>
    <t xml:space="preserve">        *Прогр.активност Општинско јавно правобранилаштво у укупном износу од 11.586.075 дин,</t>
  </si>
  <si>
    <t xml:space="preserve">        *Прогр.активност Заштитник грађана у укупном износу од 6.000.300 динара,</t>
  </si>
  <si>
    <t xml:space="preserve">        *Пројекат ЈП Пословни центар Раковица у износу од 22.540.000 динара.</t>
  </si>
  <si>
    <t xml:space="preserve">          у износу од 10.000.000 дин,</t>
  </si>
  <si>
    <t xml:space="preserve">        *Пројекат Опремање склоништа на територији ГО Раковица у износу од 2.500.000 динара.</t>
  </si>
  <si>
    <t xml:space="preserve">        *Пројекат Рушење беспр. подигнутих објеката на тер. ГО Раковица у износу од 3.674.920 дин,</t>
  </si>
  <si>
    <t xml:space="preserve">        *Пројекат Капитално одржавање остворених спортских објеката и износу од 280.896 динара.</t>
  </si>
  <si>
    <t xml:space="preserve">        *Пројекат Помоћ ИРЛ за куповину сеоских кућа са окућницом у износу од 25.094.000 динара,</t>
  </si>
  <si>
    <t xml:space="preserve">        *Програмска активност Канцеларија за младе у износу од 1.000.000 динара,</t>
  </si>
  <si>
    <t xml:space="preserve">        *Пројекат Локални избори у износу од 8.927.168 динара,</t>
  </si>
  <si>
    <t xml:space="preserve">        *Прогр.активност Управљање јавним дугом у укупном износу од 30.909.000 динара,</t>
  </si>
  <si>
    <t xml:space="preserve">        *Прогр.активност функционисање локалне самоуправе у укупном износу од 391.368.298 дин,</t>
  </si>
  <si>
    <t xml:space="preserve">     6. ПРОГРАМ 15 - Локална самоуправа у укупном износу од 515.392.599 динара:</t>
  </si>
  <si>
    <t xml:space="preserve">      Укупно распоређена средства износе 587.397.699 динара а распоређена су за следеће намене:</t>
  </si>
  <si>
    <t xml:space="preserve">од чега плате по основу цене рада 72.751.408 дин, додат. за рад ужи од уног радног времена 46.483 </t>
  </si>
  <si>
    <t>динара, додатак за рад на дан држ. и верског празника 2.059.632 динара, минули рад 2.278.020 дин,</t>
  </si>
  <si>
    <t xml:space="preserve">боловање до 30 дана 241.831 динара, годишњи одмор, пл.одсуство 3.047.518 динара, </t>
  </si>
  <si>
    <t>накнада штете запосленом  за неискор. годишњи одмор 74.788 дин.</t>
  </si>
  <si>
    <t xml:space="preserve">      Социјални доприноси на терет послодавца остварени су у износу од 14.342.201 дин, од чега</t>
  </si>
  <si>
    <t>доп.за пенз. и инвал.осигурање 9.665.158 дин, доп.за здравствено осигурање 4.082.502 дин,</t>
  </si>
  <si>
    <t>доприноси за незапосленост 594.540 динара.</t>
  </si>
  <si>
    <t>боловање -955.615 динара, боловање преко 30 дана -111.046 дин, помоћ у случају смрти</t>
  </si>
  <si>
    <t xml:space="preserve">запосленог или члана породице 90.000 динара, помоћ у медицинском лечењу запосленог или </t>
  </si>
  <si>
    <t>члана уже породице 154.445 динара.</t>
  </si>
  <si>
    <t xml:space="preserve">      Накнаде трошкова за превоз на посао и са посла остварене су у износу од 3.559.566 динара.</t>
  </si>
  <si>
    <t xml:space="preserve">      Стални трошкови остварени су у износу од 7.255.948 динара, од чега трошкови пл. промета </t>
  </si>
  <si>
    <t xml:space="preserve">470.753 дин, услуге за ел.енергију 2.017.868 дин, природни гас 1.138.681 дин, централно </t>
  </si>
  <si>
    <t>грејање у износу од 125.840 динара,  услуге водовода и канализације 126.109 динара,</t>
  </si>
  <si>
    <t>услуге чишћења 265.763 дин, телефон, телефакс 503.966 дин, интернет и сл. 695.953 дин,</t>
  </si>
  <si>
    <t xml:space="preserve">мобилни телефони 628.266 дин, услуге доставе 66.104 динара, осигурање возила 8.476 дин, </t>
  </si>
  <si>
    <t>закуп осталог простора 235.236 дин, остали непоменути трошкови 972.934 динара.</t>
  </si>
  <si>
    <t xml:space="preserve">       За трошкове смештаја на службеном путу утрошено је 66.000 динара.</t>
  </si>
  <si>
    <t xml:space="preserve">       За услуге по уговору утрошено је 25.091.075 динара и то за администрат. услуге 124.805 динара,</t>
  </si>
  <si>
    <t>остале комп.услуге 565.300 дин, котизација за семинаре 6.900 дин, котиз.за стручна саветовања</t>
  </si>
  <si>
    <t xml:space="preserve">     Остале специјализоване услуге остварене су у износу од 1.347.240 динара.</t>
  </si>
  <si>
    <t xml:space="preserve">      На текуће поправке и одрж. утрошено је 7.693.582 дин, од чега ост.усл.и материјал за тек.попр. и </t>
  </si>
  <si>
    <t>одржавање 94.000 дин, тек.поправке и одржавање осталих објеката 3.963.781 динара, механичке</t>
  </si>
  <si>
    <t>поправке 318.801 дин, рачунарска опрема 2.400.000 динара, опрема за комуникацију 523.200 дин,</t>
  </si>
  <si>
    <t>опрема за домаћинство и угоститељство 393.800 динара.</t>
  </si>
  <si>
    <t xml:space="preserve">      На материјал је утрошено 7.634.077 динара од чега канцеларијски материјал 416.751 дин,</t>
  </si>
  <si>
    <t>службена одећа 298.800 динара, стручна литер. за редовне потребе запослених 203.230 дин,</t>
  </si>
  <si>
    <t xml:space="preserve">бензин 420.000 дин, храна 36.000 дин, пиће 3.612 дин, материјали за посебне намене 172.421 дин, </t>
  </si>
  <si>
    <t>алат и инвентар 2.386.376 дин, остали материјал запосебне намене 3.696.887 динара.</t>
  </si>
  <si>
    <t xml:space="preserve">      Субвенције јавним нефинансијским предузећима и организацијама остварене су у износу од </t>
  </si>
  <si>
    <t>1.364.594 динара.</t>
  </si>
  <si>
    <t xml:space="preserve">      На текуће трансфере нивоу Републике утрошено је укупно 12.373.503 динара.</t>
  </si>
  <si>
    <t xml:space="preserve">      Остале текуће дотације и трансфери (Центар за културу) осварени су у износу од 10.456.997 дин,</t>
  </si>
  <si>
    <t>остале текуће дотације по закону (привремено умањење зараде) 9.753.252 динара.</t>
  </si>
  <si>
    <t xml:space="preserve">      Накнаде за социјалну заштиту из буџета остварене су у износу од 3.948.374 динара и то</t>
  </si>
  <si>
    <t>накнаде из буџета у случају смрти 58.374 дин, једнократне помоћи 3.890.000 динара.</t>
  </si>
  <si>
    <t xml:space="preserve">      Остали расходи остварени су у износу од 16.687.010 динара од чега  дотације спортским</t>
  </si>
  <si>
    <t>омладинским организацијама  у износу од 2.894.648 динара, дотације осталим удружењима</t>
  </si>
  <si>
    <t xml:space="preserve">520.00 дин, дотације политичким странкама 898.156 дин, дотације осталим непрофитним </t>
  </si>
  <si>
    <t xml:space="preserve">институцијама 10.306.547 динара, порез на услуге 895.470 динара, републичке таксе 1.020 дин, </t>
  </si>
  <si>
    <t>судске таксе 72.295 динара, новчане казне и пенали по решењу судова 1.098.874 динара.</t>
  </si>
  <si>
    <t xml:space="preserve">      Трансфер МЗ за трошкове платног промета 2.335 динара, комуналне услуге 230.784 динара,  </t>
  </si>
  <si>
    <t>услуге комуникација 70.151 динара.</t>
  </si>
  <si>
    <t xml:space="preserve">      За oтплату главнице домаћим пословним банкама утрошено је 14.934.480 динара.</t>
  </si>
  <si>
    <t xml:space="preserve">примања који припадају граду, односно градским општинама у 2016. години и као вишка  </t>
  </si>
  <si>
    <t>прихода из 2015. године утврђеног Одлуком о завршном рачуну Градске општине Раковица за 2015.</t>
  </si>
  <si>
    <t>19. дана 11.05.2016. године - коришћење тек.буџ.резерве за 531.000,00 динара,</t>
  </si>
  <si>
    <t xml:space="preserve">       У складу са програмским буџетом Одлуком првом ребалансу буџета од 29.06.2016. године </t>
  </si>
  <si>
    <t>опредељена су средства за надлежности општине по програмима:</t>
  </si>
  <si>
    <t xml:space="preserve">     3. ПРОГРАМ 9  - Основно образовање  у укупном износу од  20.563.000 динара за следеће пројекте:</t>
  </si>
  <si>
    <t xml:space="preserve">     У току извештајног периода расходи за запослене остварени су у износу од 103.490.179 динара,</t>
  </si>
  <si>
    <t xml:space="preserve">      Социјална давања запосленима остварена су у износу од -862.217 динара од чега породиљско</t>
  </si>
  <si>
    <t xml:space="preserve">      Расходи за отплату камата домаћим  пословним банкама износе 1.057.552 динара.</t>
  </si>
  <si>
    <t xml:space="preserve">      За машине и опрему - мотоцикли 258.300 динара, лизинг опреме за саобраћај 441.775 динара.</t>
  </si>
  <si>
    <t>ПРИХОДИ И ПРИМАЊА ЗА ПЕРИОД I-IV 2016. ГОДИНЕ</t>
  </si>
  <si>
    <t xml:space="preserve">       У току извештајног периода извршено је двадест осам измена апропријација:</t>
  </si>
  <si>
    <t xml:space="preserve">комуналног реда и решавање проблема паркирања 5.836.301 динара,  за пројекат Капитално </t>
  </si>
  <si>
    <t xml:space="preserve">одржавање отворених спортских и рекреационих објеката (ПДВ) 280.896 динара, и за пројекат </t>
  </si>
  <si>
    <t>Интервенције на бетонским стазама 2.919.661 дин.</t>
  </si>
  <si>
    <t xml:space="preserve">      За радове на капиталном одржавању утрошено је 9.036.859 дин., од чега за прој. Успостављање</t>
  </si>
  <si>
    <t xml:space="preserve">     За локалне изборе утрошено је 5.950.950 динара.</t>
  </si>
  <si>
    <t xml:space="preserve">4.680 динара, издаци за стручне испите 60.000 дин, остале услуге штампања 563.243 дин, односи </t>
  </si>
  <si>
    <t>са јавношћу 160.280 динара, објављивање тендера и информ.огласа 144.448 динара, локални</t>
  </si>
  <si>
    <t>избори 2.412.975 дин, остале стручне услуге 6.590.831 дин, угоститељске услуге 79.571 дин,</t>
  </si>
  <si>
    <t>поклони  20.000 дин, остале опште услуге 14.358.041 динара.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</si>
</sst>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"/>
    <numFmt numFmtId="207" formatCode="#,##0.00_ ;\-#,##0.00\ "/>
    <numFmt numFmtId="208" formatCode="#,##0.0"/>
    <numFmt numFmtId="209" formatCode="0.0000000"/>
    <numFmt numFmtId="210" formatCode="0.000000"/>
    <numFmt numFmtId="211" formatCode="0.00000"/>
    <numFmt numFmtId="212" formatCode="0.00000000"/>
    <numFmt numFmtId="213" formatCode="0.0000"/>
    <numFmt numFmtId="214" formatCode="0.000"/>
    <numFmt numFmtId="215" formatCode="0.0%"/>
    <numFmt numFmtId="216" formatCode="#,##0.00_ ;[Red]\-#,##0.00\ "/>
  </numFmts>
  <fonts count="41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4" fontId="22" fillId="0" borderId="0" xfId="0" applyNumberFormat="1" applyFont="1" applyBorder="1" applyAlignment="1">
      <alignment horizontal="left"/>
    </xf>
    <xf numFmtId="4" fontId="23" fillId="0" borderId="0" xfId="0" applyNumberFormat="1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4" fontId="22" fillId="0" borderId="0" xfId="0" applyNumberFormat="1" applyFont="1" applyBorder="1" applyAlignment="1">
      <alignment horizontal="left" wrapText="1"/>
    </xf>
    <xf numFmtId="4" fontId="22" fillId="33" borderId="0" xfId="0" applyNumberFormat="1" applyFont="1" applyFill="1" applyBorder="1" applyAlignment="1">
      <alignment horizontal="left"/>
    </xf>
    <xf numFmtId="4" fontId="22" fillId="0" borderId="0" xfId="0" applyNumberFormat="1" applyFont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0" fontId="22" fillId="34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 wrapText="1"/>
    </xf>
    <xf numFmtId="0" fontId="22" fillId="34" borderId="0" xfId="0" applyFont="1" applyFill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2" fillId="34" borderId="0" xfId="0" applyFont="1" applyFill="1" applyAlignment="1">
      <alignment horizontal="left"/>
    </xf>
    <xf numFmtId="3" fontId="22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/>
    </xf>
    <xf numFmtId="3" fontId="22" fillId="34" borderId="1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2" fillId="34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 wrapText="1"/>
    </xf>
    <xf numFmtId="3" fontId="22" fillId="34" borderId="0" xfId="0" applyNumberFormat="1" applyFont="1" applyFill="1" applyBorder="1" applyAlignment="1">
      <alignment horizontal="center"/>
    </xf>
    <xf numFmtId="3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3" fontId="22" fillId="34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tabSelected="1" zoomScale="85" zoomScaleNormal="85" zoomScalePageLayoutView="0" workbookViewId="0" topLeftCell="A314">
      <selection activeCell="D297" sqref="D297"/>
    </sheetView>
  </sheetViews>
  <sheetFormatPr defaultColWidth="9.140625" defaultRowHeight="12.75"/>
  <cols>
    <col min="1" max="1" width="10.57421875" style="38" customWidth="1"/>
    <col min="2" max="2" width="24.57421875" style="39" customWidth="1"/>
    <col min="3" max="3" width="22.421875" style="0" customWidth="1"/>
    <col min="4" max="4" width="21.8515625" style="0" customWidth="1"/>
    <col min="5" max="5" width="12.140625" style="0" customWidth="1"/>
  </cols>
  <sheetData>
    <row r="1" spans="1:2" s="13" customFormat="1" ht="15.75">
      <c r="A1" s="12" t="s">
        <v>141</v>
      </c>
      <c r="B1" s="12"/>
    </row>
    <row r="2" spans="1:2" s="13" customFormat="1" ht="15.75">
      <c r="A2" s="12" t="s">
        <v>142</v>
      </c>
      <c r="B2" s="12"/>
    </row>
    <row r="3" spans="1:2" s="13" customFormat="1" ht="15.75">
      <c r="A3" s="12" t="s">
        <v>143</v>
      </c>
      <c r="B3" s="12"/>
    </row>
    <row r="4" spans="1:2" s="13" customFormat="1" ht="15.75">
      <c r="A4" s="12" t="s">
        <v>144</v>
      </c>
      <c r="B4" s="12"/>
    </row>
    <row r="5" spans="1:2" s="13" customFormat="1" ht="15.75">
      <c r="A5" s="35"/>
      <c r="B5" s="21"/>
    </row>
    <row r="6" spans="1:5" s="6" customFormat="1" ht="15.75">
      <c r="A6" s="4"/>
      <c r="B6" s="44" t="s">
        <v>22</v>
      </c>
      <c r="C6" s="44"/>
      <c r="D6" s="44"/>
      <c r="E6" s="44"/>
    </row>
    <row r="7" spans="1:5" s="6" customFormat="1" ht="15.75">
      <c r="A7" s="9"/>
      <c r="B7" s="45" t="s">
        <v>145</v>
      </c>
      <c r="C7" s="45"/>
      <c r="D7" s="45"/>
      <c r="E7" s="45"/>
    </row>
    <row r="8" spans="1:5" s="6" customFormat="1" ht="15.75">
      <c r="A8" s="9"/>
      <c r="B8" s="36"/>
      <c r="C8" s="10"/>
      <c r="D8" s="10"/>
      <c r="E8" s="10"/>
    </row>
    <row r="9" spans="1:6" s="6" customFormat="1" ht="15.75">
      <c r="A9" s="15" t="s">
        <v>26</v>
      </c>
      <c r="B9" s="12"/>
      <c r="C9" s="12"/>
      <c r="D9" s="12"/>
      <c r="E9" s="12"/>
      <c r="F9" s="5"/>
    </row>
    <row r="10" spans="1:6" s="6" customFormat="1" ht="15.75">
      <c r="A10" s="15" t="s">
        <v>104</v>
      </c>
      <c r="B10" s="12"/>
      <c r="C10" s="12"/>
      <c r="D10" s="12"/>
      <c r="E10" s="12"/>
      <c r="F10" s="5"/>
    </row>
    <row r="11" spans="1:6" s="6" customFormat="1" ht="15.75">
      <c r="A11" s="15" t="s">
        <v>23</v>
      </c>
      <c r="B11" s="12"/>
      <c r="C11" s="12"/>
      <c r="D11" s="12"/>
      <c r="E11" s="12"/>
      <c r="F11" s="5"/>
    </row>
    <row r="12" spans="1:6" s="6" customFormat="1" ht="15.75">
      <c r="A12" s="15" t="s">
        <v>105</v>
      </c>
      <c r="B12" s="12"/>
      <c r="C12" s="12"/>
      <c r="D12" s="12"/>
      <c r="E12" s="12"/>
      <c r="F12" s="5"/>
    </row>
    <row r="13" spans="1:6" s="6" customFormat="1" ht="15.75">
      <c r="A13" s="16" t="s">
        <v>106</v>
      </c>
      <c r="B13" s="16"/>
      <c r="C13" s="17"/>
      <c r="D13" s="12"/>
      <c r="E13" s="12"/>
      <c r="F13" s="5"/>
    </row>
    <row r="14" spans="1:6" s="13" customFormat="1" ht="13.5" customHeight="1">
      <c r="A14" s="16" t="s">
        <v>107</v>
      </c>
      <c r="B14" s="16"/>
      <c r="C14" s="17"/>
      <c r="D14" s="12"/>
      <c r="E14" s="12"/>
      <c r="F14" s="12"/>
    </row>
    <row r="15" spans="1:6" s="13" customFormat="1" ht="15.75">
      <c r="A15" s="16"/>
      <c r="B15" s="16"/>
      <c r="C15" s="18"/>
      <c r="D15" s="12"/>
      <c r="E15" s="12"/>
      <c r="F15" s="12"/>
    </row>
    <row r="16" spans="1:6" s="6" customFormat="1" ht="15.75">
      <c r="A16" s="14" t="s">
        <v>103</v>
      </c>
      <c r="B16" s="14"/>
      <c r="C16" s="14"/>
      <c r="D16" s="14"/>
      <c r="E16" s="14"/>
      <c r="F16" s="11"/>
    </row>
    <row r="17" spans="1:6" s="6" customFormat="1" ht="15.75">
      <c r="A17" s="15" t="s">
        <v>147</v>
      </c>
      <c r="B17" s="14"/>
      <c r="C17" s="14"/>
      <c r="D17" s="14"/>
      <c r="E17" s="14"/>
      <c r="F17" s="11"/>
    </row>
    <row r="18" spans="1:6" s="6" customFormat="1" ht="15.75">
      <c r="A18" s="15" t="s">
        <v>108</v>
      </c>
      <c r="B18" s="14"/>
      <c r="C18" s="14"/>
      <c r="D18" s="14"/>
      <c r="E18" s="14"/>
      <c r="F18" s="11"/>
    </row>
    <row r="19" spans="1:6" s="6" customFormat="1" ht="15.75">
      <c r="A19" s="15" t="s">
        <v>109</v>
      </c>
      <c r="B19" s="14"/>
      <c r="C19" s="14"/>
      <c r="D19" s="14"/>
      <c r="E19" s="14"/>
      <c r="F19" s="11"/>
    </row>
    <row r="20" spans="1:6" s="6" customFormat="1" ht="15.75">
      <c r="A20" s="14" t="s">
        <v>110</v>
      </c>
      <c r="B20" s="14"/>
      <c r="C20" s="14"/>
      <c r="D20" s="14"/>
      <c r="E20" s="14"/>
      <c r="F20" s="5"/>
    </row>
    <row r="21" spans="1:6" s="6" customFormat="1" ht="15.75">
      <c r="A21" s="14" t="s">
        <v>111</v>
      </c>
      <c r="B21" s="14"/>
      <c r="C21" s="14"/>
      <c r="D21" s="14"/>
      <c r="E21" s="14"/>
      <c r="F21" s="5"/>
    </row>
    <row r="22" spans="1:6" s="13" customFormat="1" ht="15.75">
      <c r="A22" s="16"/>
      <c r="B22" s="16"/>
      <c r="C22" s="18"/>
      <c r="D22" s="12"/>
      <c r="E22" s="12"/>
      <c r="F22" s="12"/>
    </row>
    <row r="23" spans="1:6" s="6" customFormat="1" ht="15.75">
      <c r="A23" s="14" t="s">
        <v>146</v>
      </c>
      <c r="B23" s="14"/>
      <c r="C23" s="14"/>
      <c r="D23" s="14"/>
      <c r="E23" s="14"/>
      <c r="F23" s="11"/>
    </row>
    <row r="24" spans="1:6" s="6" customFormat="1" ht="15.75">
      <c r="A24" s="15" t="s">
        <v>148</v>
      </c>
      <c r="B24" s="14"/>
      <c r="C24" s="14"/>
      <c r="D24" s="14"/>
      <c r="E24" s="14"/>
      <c r="F24" s="11"/>
    </row>
    <row r="25" spans="1:6" s="6" customFormat="1" ht="15.75">
      <c r="A25" s="15" t="s">
        <v>149</v>
      </c>
      <c r="B25" s="14"/>
      <c r="C25" s="14"/>
      <c r="D25" s="14"/>
      <c r="E25" s="14"/>
      <c r="F25" s="11"/>
    </row>
    <row r="26" spans="1:6" s="6" customFormat="1" ht="15.75">
      <c r="A26" s="15" t="s">
        <v>150</v>
      </c>
      <c r="B26" s="14"/>
      <c r="C26" s="14"/>
      <c r="D26" s="14"/>
      <c r="E26" s="14"/>
      <c r="F26" s="11"/>
    </row>
    <row r="27" spans="1:6" s="6" customFormat="1" ht="15.75">
      <c r="A27" s="14" t="s">
        <v>279</v>
      </c>
      <c r="B27" s="14"/>
      <c r="C27" s="14"/>
      <c r="D27" s="14"/>
      <c r="E27" s="14"/>
      <c r="F27" s="5"/>
    </row>
    <row r="28" spans="1:6" s="6" customFormat="1" ht="15.75">
      <c r="A28" s="14" t="s">
        <v>280</v>
      </c>
      <c r="B28" s="14"/>
      <c r="C28" s="14"/>
      <c r="D28" s="14"/>
      <c r="E28" s="14"/>
      <c r="F28" s="5"/>
    </row>
    <row r="29" spans="1:6" s="6" customFormat="1" ht="15.75">
      <c r="A29" s="14" t="s">
        <v>151</v>
      </c>
      <c r="B29" s="14"/>
      <c r="C29" s="14"/>
      <c r="D29" s="14"/>
      <c r="E29" s="14"/>
      <c r="F29" s="5"/>
    </row>
    <row r="30" spans="1:6" s="6" customFormat="1" ht="15.75">
      <c r="A30" s="14" t="s">
        <v>152</v>
      </c>
      <c r="B30" s="14"/>
      <c r="C30" s="14"/>
      <c r="D30" s="14"/>
      <c r="E30" s="14"/>
      <c r="F30" s="5"/>
    </row>
    <row r="31" spans="1:6" s="6" customFormat="1" ht="15.75">
      <c r="A31" s="14" t="s">
        <v>153</v>
      </c>
      <c r="B31" s="14"/>
      <c r="C31" s="14"/>
      <c r="D31" s="14"/>
      <c r="E31" s="14"/>
      <c r="F31" s="5"/>
    </row>
    <row r="32" spans="1:6" s="6" customFormat="1" ht="15.75">
      <c r="A32" s="14" t="s">
        <v>154</v>
      </c>
      <c r="B32" s="14"/>
      <c r="C32" s="14"/>
      <c r="D32" s="14"/>
      <c r="E32" s="14"/>
      <c r="F32" s="5"/>
    </row>
    <row r="33" spans="1:6" s="6" customFormat="1" ht="15.75">
      <c r="A33" s="14" t="s">
        <v>155</v>
      </c>
      <c r="B33" s="14"/>
      <c r="C33" s="14"/>
      <c r="D33" s="14"/>
      <c r="E33" s="14"/>
      <c r="F33" s="5"/>
    </row>
    <row r="34" spans="1:6" s="6" customFormat="1" ht="15.75">
      <c r="A34" s="14" t="s">
        <v>156</v>
      </c>
      <c r="B34" s="14"/>
      <c r="C34" s="14"/>
      <c r="D34" s="14"/>
      <c r="E34" s="14"/>
      <c r="F34" s="5"/>
    </row>
    <row r="35" spans="1:6" s="6" customFormat="1" ht="15.75">
      <c r="A35" s="14"/>
      <c r="B35" s="14"/>
      <c r="C35" s="14"/>
      <c r="D35" s="14"/>
      <c r="E35" s="14"/>
      <c r="F35" s="5"/>
    </row>
    <row r="36" spans="1:6" s="13" customFormat="1" ht="15.75">
      <c r="A36" s="16" t="s">
        <v>290</v>
      </c>
      <c r="B36" s="16"/>
      <c r="C36" s="19"/>
      <c r="D36" s="12"/>
      <c r="E36" s="12"/>
      <c r="F36" s="12"/>
    </row>
    <row r="37" spans="1:6" s="13" customFormat="1" ht="15.75">
      <c r="A37" s="16"/>
      <c r="B37" s="16"/>
      <c r="C37" s="18"/>
      <c r="D37" s="12"/>
      <c r="E37" s="12"/>
      <c r="F37" s="12"/>
    </row>
    <row r="38" spans="1:6" s="13" customFormat="1" ht="15.75">
      <c r="A38" s="20"/>
      <c r="B38" s="16" t="s">
        <v>158</v>
      </c>
      <c r="C38" s="18"/>
      <c r="D38" s="12"/>
      <c r="E38" s="12"/>
      <c r="F38" s="12"/>
    </row>
    <row r="39" spans="1:6" s="13" customFormat="1" ht="15.75">
      <c r="A39" s="16"/>
      <c r="B39" s="16" t="s">
        <v>157</v>
      </c>
      <c r="C39" s="18"/>
      <c r="D39" s="12"/>
      <c r="E39" s="12"/>
      <c r="F39" s="12"/>
    </row>
    <row r="40" spans="1:6" s="13" customFormat="1" ht="15.75">
      <c r="A40" s="16"/>
      <c r="B40" s="16" t="s">
        <v>112</v>
      </c>
      <c r="C40" s="18"/>
      <c r="D40" s="12"/>
      <c r="E40" s="12"/>
      <c r="F40" s="12"/>
    </row>
    <row r="41" spans="1:6" s="13" customFormat="1" ht="15.75">
      <c r="A41" s="16"/>
      <c r="B41" s="16" t="s">
        <v>113</v>
      </c>
      <c r="C41" s="18"/>
      <c r="D41" s="12"/>
      <c r="E41" s="12"/>
      <c r="F41" s="12"/>
    </row>
    <row r="42" spans="1:6" s="13" customFormat="1" ht="15.75">
      <c r="A42" s="20"/>
      <c r="B42" s="16" t="s">
        <v>114</v>
      </c>
      <c r="C42" s="19"/>
      <c r="D42" s="12"/>
      <c r="E42" s="12"/>
      <c r="F42" s="12"/>
    </row>
    <row r="43" spans="1:6" s="13" customFormat="1" ht="15.75">
      <c r="A43" s="16"/>
      <c r="B43" s="16" t="s">
        <v>115</v>
      </c>
      <c r="C43" s="18"/>
      <c r="D43" s="12"/>
      <c r="E43" s="12"/>
      <c r="F43" s="12"/>
    </row>
    <row r="44" spans="1:6" s="13" customFormat="1" ht="15.75">
      <c r="A44" s="16"/>
      <c r="B44" s="16" t="s">
        <v>116</v>
      </c>
      <c r="C44" s="18"/>
      <c r="D44" s="12"/>
      <c r="E44" s="12"/>
      <c r="F44" s="12"/>
    </row>
    <row r="45" spans="1:6" s="13" customFormat="1" ht="15.75">
      <c r="A45" s="16"/>
      <c r="B45" s="16" t="s">
        <v>117</v>
      </c>
      <c r="C45" s="18"/>
      <c r="D45" s="12"/>
      <c r="E45" s="12"/>
      <c r="F45" s="12"/>
    </row>
    <row r="46" spans="1:6" s="13" customFormat="1" ht="15.75">
      <c r="A46" s="16"/>
      <c r="B46" s="16" t="s">
        <v>118</v>
      </c>
      <c r="C46" s="19"/>
      <c r="D46" s="12"/>
      <c r="E46" s="12"/>
      <c r="F46" s="12"/>
    </row>
    <row r="47" spans="1:6" s="13" customFormat="1" ht="15.75">
      <c r="A47" s="16"/>
      <c r="B47" s="16" t="s">
        <v>119</v>
      </c>
      <c r="C47" s="19"/>
      <c r="D47" s="12"/>
      <c r="E47" s="12"/>
      <c r="F47" s="12"/>
    </row>
    <row r="48" spans="1:6" s="13" customFormat="1" ht="15.75">
      <c r="A48" s="16"/>
      <c r="B48" s="16" t="s">
        <v>159</v>
      </c>
      <c r="C48" s="18"/>
      <c r="D48" s="12"/>
      <c r="E48" s="12"/>
      <c r="F48" s="12"/>
    </row>
    <row r="49" spans="1:6" s="13" customFormat="1" ht="15.75">
      <c r="A49" s="16"/>
      <c r="B49" s="16" t="s">
        <v>160</v>
      </c>
      <c r="C49" s="18"/>
      <c r="D49" s="12"/>
      <c r="E49" s="12"/>
      <c r="F49" s="12"/>
    </row>
    <row r="50" spans="1:6" s="13" customFormat="1" ht="15.75">
      <c r="A50" s="16"/>
      <c r="B50" s="16" t="s">
        <v>161</v>
      </c>
      <c r="C50" s="19"/>
      <c r="D50" s="12"/>
      <c r="E50" s="12"/>
      <c r="F50" s="12"/>
    </row>
    <row r="51" spans="1:6" s="13" customFormat="1" ht="15.75">
      <c r="A51" s="16"/>
      <c r="B51" s="16" t="s">
        <v>162</v>
      </c>
      <c r="C51" s="19"/>
      <c r="D51" s="12"/>
      <c r="E51" s="12"/>
      <c r="F51" s="12"/>
    </row>
    <row r="52" spans="1:6" s="13" customFormat="1" ht="15.75">
      <c r="A52" s="16"/>
      <c r="B52" s="16" t="s">
        <v>163</v>
      </c>
      <c r="C52" s="19"/>
      <c r="D52" s="12"/>
      <c r="E52" s="12"/>
      <c r="F52" s="12"/>
    </row>
    <row r="53" spans="1:6" s="13" customFormat="1" ht="15.75">
      <c r="A53" s="16"/>
      <c r="B53" s="16" t="s">
        <v>164</v>
      </c>
      <c r="C53" s="18"/>
      <c r="D53" s="12"/>
      <c r="E53" s="12"/>
      <c r="F53" s="12"/>
    </row>
    <row r="54" spans="1:6" s="13" customFormat="1" ht="15.75">
      <c r="A54" s="16"/>
      <c r="B54" s="16" t="s">
        <v>165</v>
      </c>
      <c r="C54" s="19"/>
      <c r="D54" s="12"/>
      <c r="E54" s="12"/>
      <c r="F54" s="12"/>
    </row>
    <row r="55" spans="1:6" s="13" customFormat="1" ht="15.75">
      <c r="A55" s="16"/>
      <c r="B55" s="16" t="s">
        <v>166</v>
      </c>
      <c r="C55" s="19"/>
      <c r="D55" s="12"/>
      <c r="E55" s="12"/>
      <c r="F55" s="12"/>
    </row>
    <row r="56" spans="1:6" s="13" customFormat="1" ht="15.75">
      <c r="A56" s="16"/>
      <c r="B56" s="16" t="s">
        <v>281</v>
      </c>
      <c r="C56" s="18"/>
      <c r="D56" s="12"/>
      <c r="E56" s="12"/>
      <c r="F56" s="12"/>
    </row>
    <row r="57" spans="1:6" s="13" customFormat="1" ht="15.75">
      <c r="A57" s="16"/>
      <c r="B57" s="16" t="s">
        <v>167</v>
      </c>
      <c r="C57" s="19"/>
      <c r="D57" s="12"/>
      <c r="E57" s="12"/>
      <c r="F57" s="12"/>
    </row>
    <row r="58" spans="1:6" s="13" customFormat="1" ht="15.75">
      <c r="A58" s="16"/>
      <c r="B58" s="16" t="s">
        <v>168</v>
      </c>
      <c r="C58" s="19"/>
      <c r="D58" s="12"/>
      <c r="E58" s="12"/>
      <c r="F58" s="12"/>
    </row>
    <row r="59" spans="1:6" s="13" customFormat="1" ht="15.75">
      <c r="A59" s="16"/>
      <c r="B59" s="16" t="s">
        <v>169</v>
      </c>
      <c r="C59" s="18"/>
      <c r="D59" s="12"/>
      <c r="E59" s="12"/>
      <c r="F59" s="12"/>
    </row>
    <row r="60" spans="1:6" s="13" customFormat="1" ht="15.75">
      <c r="A60" s="16"/>
      <c r="B60" s="16" t="s">
        <v>170</v>
      </c>
      <c r="C60" s="19"/>
      <c r="D60" s="12"/>
      <c r="E60" s="12"/>
      <c r="F60" s="12"/>
    </row>
    <row r="61" spans="1:6" s="13" customFormat="1" ht="15.75">
      <c r="A61" s="16"/>
      <c r="B61" s="16" t="s">
        <v>171</v>
      </c>
      <c r="C61" s="19"/>
      <c r="D61" s="12"/>
      <c r="E61" s="12"/>
      <c r="F61" s="12"/>
    </row>
    <row r="62" spans="1:6" s="13" customFormat="1" ht="15.75">
      <c r="A62" s="16"/>
      <c r="B62" s="16" t="s">
        <v>172</v>
      </c>
      <c r="C62" s="18"/>
      <c r="D62" s="12"/>
      <c r="E62" s="12"/>
      <c r="F62" s="12"/>
    </row>
    <row r="63" spans="1:6" s="13" customFormat="1" ht="15.75">
      <c r="A63" s="16"/>
      <c r="B63" s="16" t="s">
        <v>173</v>
      </c>
      <c r="C63" s="19"/>
      <c r="D63" s="12"/>
      <c r="E63" s="12"/>
      <c r="F63" s="12"/>
    </row>
    <row r="64" spans="1:6" s="13" customFormat="1" ht="15.75">
      <c r="A64" s="16"/>
      <c r="B64" s="16" t="s">
        <v>174</v>
      </c>
      <c r="C64" s="19"/>
      <c r="D64" s="12"/>
      <c r="E64" s="12"/>
      <c r="F64" s="12"/>
    </row>
    <row r="65" spans="1:6" s="13" customFormat="1" ht="15.75" customHeight="1">
      <c r="A65" s="16"/>
      <c r="B65" s="16" t="s">
        <v>175</v>
      </c>
      <c r="C65" s="19"/>
      <c r="D65" s="12"/>
      <c r="E65" s="12"/>
      <c r="F65" s="12"/>
    </row>
    <row r="66" spans="1:6" s="13" customFormat="1" ht="15.75">
      <c r="A66" s="16"/>
      <c r="B66" s="16"/>
      <c r="C66" s="18"/>
      <c r="D66" s="12"/>
      <c r="E66" s="12"/>
      <c r="F66" s="12"/>
    </row>
    <row r="67" spans="1:6" s="13" customFormat="1" ht="15.75">
      <c r="A67" s="12"/>
      <c r="B67" s="12" t="s">
        <v>2</v>
      </c>
      <c r="C67" s="12"/>
      <c r="D67" s="12"/>
      <c r="E67" s="12"/>
      <c r="F67" s="12"/>
    </row>
    <row r="68" spans="1:6" s="13" customFormat="1" ht="15.75">
      <c r="A68" s="12"/>
      <c r="B68" s="12"/>
      <c r="C68" s="12"/>
      <c r="D68" s="12"/>
      <c r="E68" s="12"/>
      <c r="F68" s="12"/>
    </row>
    <row r="69" spans="1:6" s="13" customFormat="1" ht="15.75">
      <c r="A69" s="12" t="s">
        <v>176</v>
      </c>
      <c r="B69" s="12"/>
      <c r="C69" s="12"/>
      <c r="D69" s="12"/>
      <c r="E69" s="12"/>
      <c r="F69" s="12"/>
    </row>
    <row r="70" spans="1:6" s="13" customFormat="1" ht="15.75">
      <c r="A70" s="12" t="s">
        <v>177</v>
      </c>
      <c r="B70" s="12"/>
      <c r="C70" s="12"/>
      <c r="D70" s="12"/>
      <c r="E70" s="12"/>
      <c r="F70" s="12"/>
    </row>
    <row r="71" spans="1:6" s="13" customFormat="1" ht="15.75">
      <c r="A71" s="12"/>
      <c r="B71" s="12"/>
      <c r="C71" s="12"/>
      <c r="D71" s="12"/>
      <c r="E71" s="12"/>
      <c r="F71" s="12"/>
    </row>
    <row r="72" spans="1:5" s="13" customFormat="1" ht="15.75">
      <c r="A72" s="35"/>
      <c r="B72" s="12"/>
      <c r="C72" s="7" t="s">
        <v>289</v>
      </c>
      <c r="D72" s="7"/>
      <c r="E72" s="7"/>
    </row>
    <row r="73" spans="1:2" s="13" customFormat="1" ht="15.75">
      <c r="A73" s="35"/>
      <c r="B73" s="12"/>
    </row>
    <row r="74" spans="1:6" s="13" customFormat="1" ht="27" customHeight="1">
      <c r="A74" s="22" t="s">
        <v>5</v>
      </c>
      <c r="B74" s="22" t="s">
        <v>25</v>
      </c>
      <c r="C74" s="22" t="s">
        <v>24</v>
      </c>
      <c r="D74" s="22" t="s">
        <v>11</v>
      </c>
      <c r="E74" s="47" t="s">
        <v>71</v>
      </c>
      <c r="F74" s="47"/>
    </row>
    <row r="75" spans="1:6" s="8" customFormat="1" ht="15.75">
      <c r="A75" s="37">
        <v>1</v>
      </c>
      <c r="B75" s="37">
        <v>2</v>
      </c>
      <c r="C75" s="23">
        <v>3</v>
      </c>
      <c r="D75" s="23">
        <v>4</v>
      </c>
      <c r="E75" s="46">
        <v>5</v>
      </c>
      <c r="F75" s="46"/>
    </row>
    <row r="76" spans="1:6" s="13" customFormat="1" ht="30.75" customHeight="1">
      <c r="A76" s="24" t="s">
        <v>6</v>
      </c>
      <c r="B76" s="25" t="s">
        <v>27</v>
      </c>
      <c r="C76" s="31">
        <f>SUM(C77+C78+C135+C140)</f>
        <v>587397699</v>
      </c>
      <c r="D76" s="31">
        <f>SUM(D77+D78+D135+D140)</f>
        <v>283664113.58</v>
      </c>
      <c r="E76" s="48">
        <f>SUM(C76-D76)</f>
        <v>303733585.42</v>
      </c>
      <c r="F76" s="48"/>
    </row>
    <row r="77" spans="1:6" s="13" customFormat="1" ht="15.75">
      <c r="A77" s="24">
        <v>311</v>
      </c>
      <c r="B77" s="25" t="s">
        <v>28</v>
      </c>
      <c r="C77" s="31">
        <v>52048104</v>
      </c>
      <c r="D77" s="31"/>
      <c r="E77" s="48">
        <f aca="true" t="shared" si="0" ref="E77:E136">SUM(C77-D77)</f>
        <v>52048104</v>
      </c>
      <c r="F77" s="48"/>
    </row>
    <row r="78" spans="1:6" s="13" customFormat="1" ht="26.25">
      <c r="A78" s="24">
        <v>700000</v>
      </c>
      <c r="B78" s="25" t="s">
        <v>27</v>
      </c>
      <c r="C78" s="31">
        <f>SUM(C79+C104+C107+C116)</f>
        <v>535068699</v>
      </c>
      <c r="D78" s="31">
        <f>SUM(D79+D104+D107+D116)</f>
        <v>283664113.58</v>
      </c>
      <c r="E78" s="48">
        <f t="shared" si="0"/>
        <v>251404585.42000002</v>
      </c>
      <c r="F78" s="48"/>
    </row>
    <row r="79" spans="1:6" s="13" customFormat="1" ht="21.75" customHeight="1">
      <c r="A79" s="24">
        <v>710000</v>
      </c>
      <c r="B79" s="25" t="s">
        <v>29</v>
      </c>
      <c r="C79" s="31">
        <f>SUM(C80+C88+C94+C102)</f>
        <v>439415686</v>
      </c>
      <c r="D79" s="31">
        <f>SUM(D80+D88+D94+D102)</f>
        <v>209802887.65</v>
      </c>
      <c r="E79" s="48">
        <f t="shared" si="0"/>
        <v>229612798.35</v>
      </c>
      <c r="F79" s="48"/>
    </row>
    <row r="80" spans="1:6" s="6" customFormat="1" ht="26.25" customHeight="1">
      <c r="A80" s="24">
        <v>711000</v>
      </c>
      <c r="B80" s="25" t="s">
        <v>30</v>
      </c>
      <c r="C80" s="31">
        <f>SUM(C81)</f>
        <v>259029368</v>
      </c>
      <c r="D80" s="31">
        <f>SUM(D81)</f>
        <v>129013803.60000001</v>
      </c>
      <c r="E80" s="48">
        <f t="shared" si="0"/>
        <v>130015564.39999999</v>
      </c>
      <c r="F80" s="48"/>
    </row>
    <row r="81" spans="1:6" s="6" customFormat="1" ht="36" customHeight="1">
      <c r="A81" s="24">
        <v>711100</v>
      </c>
      <c r="B81" s="25" t="s">
        <v>132</v>
      </c>
      <c r="C81" s="31">
        <f>SUM(C82:C87)</f>
        <v>259029368</v>
      </c>
      <c r="D81" s="31">
        <f>SUM(D82:D87)</f>
        <v>129013803.60000001</v>
      </c>
      <c r="E81" s="48">
        <f t="shared" si="0"/>
        <v>130015564.39999999</v>
      </c>
      <c r="F81" s="48"/>
    </row>
    <row r="82" spans="1:6" s="6" customFormat="1" ht="22.5" customHeight="1">
      <c r="A82" s="24">
        <v>711111</v>
      </c>
      <c r="B82" s="25" t="s">
        <v>31</v>
      </c>
      <c r="C82" s="31">
        <v>254737517</v>
      </c>
      <c r="D82" s="31">
        <v>126752979</v>
      </c>
      <c r="E82" s="49">
        <f t="shared" si="0"/>
        <v>127984538</v>
      </c>
      <c r="F82" s="49"/>
    </row>
    <row r="83" spans="1:6" s="6" customFormat="1" ht="38.25" customHeight="1">
      <c r="A83" s="24">
        <v>711121</v>
      </c>
      <c r="B83" s="25" t="s">
        <v>121</v>
      </c>
      <c r="C83" s="31">
        <v>100000</v>
      </c>
      <c r="D83" s="33">
        <v>5173.76</v>
      </c>
      <c r="E83" s="49">
        <f>SUM(C83-D83)</f>
        <v>94826.24</v>
      </c>
      <c r="F83" s="49"/>
    </row>
    <row r="84" spans="1:6" s="6" customFormat="1" ht="37.5" customHeight="1">
      <c r="A84" s="24">
        <v>711122</v>
      </c>
      <c r="B84" s="25" t="s">
        <v>122</v>
      </c>
      <c r="C84" s="31">
        <v>2200000</v>
      </c>
      <c r="D84" s="33">
        <v>1298969.75</v>
      </c>
      <c r="E84" s="49">
        <f>SUM(C84-D84)</f>
        <v>901030.25</v>
      </c>
      <c r="F84" s="49"/>
    </row>
    <row r="85" spans="1:6" s="6" customFormat="1" ht="29.25" customHeight="1">
      <c r="A85" s="24">
        <v>711123</v>
      </c>
      <c r="B85" s="25" t="s">
        <v>123</v>
      </c>
      <c r="C85" s="31">
        <v>1806000</v>
      </c>
      <c r="D85" s="33">
        <v>948246.43</v>
      </c>
      <c r="E85" s="49">
        <f>SUM(C85-D85)</f>
        <v>857753.57</v>
      </c>
      <c r="F85" s="49"/>
    </row>
    <row r="86" spans="1:6" s="6" customFormat="1" ht="26.25" customHeight="1">
      <c r="A86" s="24">
        <v>711146</v>
      </c>
      <c r="B86" s="25" t="s">
        <v>32</v>
      </c>
      <c r="C86" s="31">
        <v>100000</v>
      </c>
      <c r="D86" s="31">
        <v>1118.66</v>
      </c>
      <c r="E86" s="48">
        <f t="shared" si="0"/>
        <v>98881.34</v>
      </c>
      <c r="F86" s="48"/>
    </row>
    <row r="87" spans="1:6" s="6" customFormat="1" ht="24.75" customHeight="1">
      <c r="A87" s="24">
        <v>711147</v>
      </c>
      <c r="B87" s="25" t="s">
        <v>16</v>
      </c>
      <c r="C87" s="31">
        <v>85851</v>
      </c>
      <c r="D87" s="31">
        <v>7316</v>
      </c>
      <c r="E87" s="48">
        <f t="shared" si="0"/>
        <v>78535</v>
      </c>
      <c r="F87" s="48"/>
    </row>
    <row r="88" spans="1:6" s="6" customFormat="1" ht="25.5" customHeight="1">
      <c r="A88" s="24">
        <v>713000</v>
      </c>
      <c r="B88" s="25" t="s">
        <v>12</v>
      </c>
      <c r="C88" s="31">
        <f>SUM(C89:C93)</f>
        <v>177484216</v>
      </c>
      <c r="D88" s="31">
        <f>SUM(D89:D93)</f>
        <v>79470291.95000002</v>
      </c>
      <c r="E88" s="48">
        <f t="shared" si="0"/>
        <v>98013924.04999998</v>
      </c>
      <c r="F88" s="48"/>
    </row>
    <row r="89" spans="1:6" s="6" customFormat="1" ht="39" customHeight="1">
      <c r="A89" s="24">
        <v>713121</v>
      </c>
      <c r="B89" s="25" t="s">
        <v>33</v>
      </c>
      <c r="C89" s="31">
        <v>140600000</v>
      </c>
      <c r="D89" s="31">
        <v>63822680.85</v>
      </c>
      <c r="E89" s="48">
        <f t="shared" si="0"/>
        <v>76777319.15</v>
      </c>
      <c r="F89" s="48"/>
    </row>
    <row r="90" spans="1:6" s="6" customFormat="1" ht="39" customHeight="1">
      <c r="A90" s="24">
        <v>713122</v>
      </c>
      <c r="B90" s="25" t="s">
        <v>34</v>
      </c>
      <c r="C90" s="31">
        <v>32000000</v>
      </c>
      <c r="D90" s="31">
        <v>13480282.36</v>
      </c>
      <c r="E90" s="48">
        <f t="shared" si="0"/>
        <v>18519717.64</v>
      </c>
      <c r="F90" s="48"/>
    </row>
    <row r="91" spans="1:6" s="6" customFormat="1" ht="26.25" customHeight="1">
      <c r="A91" s="24">
        <v>713421</v>
      </c>
      <c r="B91" s="25" t="s">
        <v>124</v>
      </c>
      <c r="C91" s="31">
        <v>3000000</v>
      </c>
      <c r="D91" s="31">
        <v>1517116.29</v>
      </c>
      <c r="E91" s="48">
        <f t="shared" si="0"/>
        <v>1482883.71</v>
      </c>
      <c r="F91" s="48"/>
    </row>
    <row r="92" spans="1:6" s="6" customFormat="1" ht="26.25" customHeight="1">
      <c r="A92" s="24">
        <v>713422</v>
      </c>
      <c r="B92" s="25" t="s">
        <v>178</v>
      </c>
      <c r="C92" s="31">
        <v>300000</v>
      </c>
      <c r="D92" s="31">
        <v>-61.94</v>
      </c>
      <c r="E92" s="50">
        <f>SUM(C92-D92)</f>
        <v>300061.94</v>
      </c>
      <c r="F92" s="51"/>
    </row>
    <row r="93" spans="1:6" s="6" customFormat="1" ht="26.25" customHeight="1">
      <c r="A93" s="24">
        <v>713423</v>
      </c>
      <c r="B93" s="25" t="s">
        <v>125</v>
      </c>
      <c r="C93" s="31">
        <v>1584216</v>
      </c>
      <c r="D93" s="31">
        <v>650274.39</v>
      </c>
      <c r="E93" s="48">
        <f t="shared" si="0"/>
        <v>933941.61</v>
      </c>
      <c r="F93" s="48"/>
    </row>
    <row r="94" spans="1:6" s="6" customFormat="1" ht="26.25" customHeight="1">
      <c r="A94" s="24">
        <v>714000</v>
      </c>
      <c r="B94" s="25" t="s">
        <v>13</v>
      </c>
      <c r="C94" s="31">
        <f>SUM(C95+C97)</f>
        <v>1802102</v>
      </c>
      <c r="D94" s="31">
        <f>SUM(D95+D97)</f>
        <v>801752.39</v>
      </c>
      <c r="E94" s="48">
        <f t="shared" si="0"/>
        <v>1000349.61</v>
      </c>
      <c r="F94" s="48"/>
    </row>
    <row r="95" spans="1:6" s="6" customFormat="1" ht="26.25" customHeight="1">
      <c r="A95" s="24">
        <v>714400</v>
      </c>
      <c r="B95" s="25" t="s">
        <v>20</v>
      </c>
      <c r="C95" s="31">
        <f>SUM(C96)</f>
        <v>100000</v>
      </c>
      <c r="D95" s="31">
        <f>SUM(D96)</f>
        <v>48691.64</v>
      </c>
      <c r="E95" s="48">
        <f t="shared" si="0"/>
        <v>51308.36</v>
      </c>
      <c r="F95" s="48"/>
    </row>
    <row r="96" spans="1:6" s="6" customFormat="1" ht="39" customHeight="1">
      <c r="A96" s="24">
        <v>714431</v>
      </c>
      <c r="B96" s="25" t="s">
        <v>126</v>
      </c>
      <c r="C96" s="31">
        <v>100000</v>
      </c>
      <c r="D96" s="31">
        <v>48691.64</v>
      </c>
      <c r="E96" s="48">
        <f t="shared" si="0"/>
        <v>51308.36</v>
      </c>
      <c r="F96" s="48"/>
    </row>
    <row r="97" spans="1:6" s="6" customFormat="1" ht="39.75" customHeight="1">
      <c r="A97" s="24">
        <v>714500</v>
      </c>
      <c r="B97" s="25" t="s">
        <v>127</v>
      </c>
      <c r="C97" s="31">
        <f>SUM(C98:C101)</f>
        <v>1702102</v>
      </c>
      <c r="D97" s="31">
        <f>SUM(D98:D101)</f>
        <v>753060.75</v>
      </c>
      <c r="E97" s="48">
        <f t="shared" si="0"/>
        <v>949041.25</v>
      </c>
      <c r="F97" s="48"/>
    </row>
    <row r="98" spans="1:6" s="6" customFormat="1" ht="26.25" customHeight="1">
      <c r="A98" s="24">
        <v>714513</v>
      </c>
      <c r="B98" s="25" t="s">
        <v>128</v>
      </c>
      <c r="C98" s="31">
        <v>1632102</v>
      </c>
      <c r="D98" s="31">
        <v>747663.41</v>
      </c>
      <c r="E98" s="48">
        <f t="shared" si="0"/>
        <v>884438.59</v>
      </c>
      <c r="F98" s="48"/>
    </row>
    <row r="99" spans="1:6" s="6" customFormat="1" ht="26.25" customHeight="1">
      <c r="A99" s="24">
        <v>714571</v>
      </c>
      <c r="B99" s="25" t="s">
        <v>129</v>
      </c>
      <c r="C99" s="31">
        <v>30000</v>
      </c>
      <c r="D99" s="31">
        <v>3607.33</v>
      </c>
      <c r="E99" s="48">
        <f t="shared" si="0"/>
        <v>26392.67</v>
      </c>
      <c r="F99" s="48"/>
    </row>
    <row r="100" spans="1:6" s="6" customFormat="1" ht="26.25" customHeight="1">
      <c r="A100" s="24">
        <v>714574</v>
      </c>
      <c r="B100" s="25" t="s">
        <v>130</v>
      </c>
      <c r="C100" s="31">
        <v>30000</v>
      </c>
      <c r="D100" s="31">
        <v>1411.53</v>
      </c>
      <c r="E100" s="48">
        <f t="shared" si="0"/>
        <v>28588.47</v>
      </c>
      <c r="F100" s="48"/>
    </row>
    <row r="101" spans="1:6" s="6" customFormat="1" ht="26.25" customHeight="1">
      <c r="A101" s="24">
        <v>714575</v>
      </c>
      <c r="B101" s="25" t="s">
        <v>131</v>
      </c>
      <c r="C101" s="31">
        <v>10000</v>
      </c>
      <c r="D101" s="31">
        <v>378.48</v>
      </c>
      <c r="E101" s="48">
        <f t="shared" si="0"/>
        <v>9621.52</v>
      </c>
      <c r="F101" s="48"/>
    </row>
    <row r="102" spans="1:6" s="6" customFormat="1" ht="33" customHeight="1">
      <c r="A102" s="24">
        <v>716000</v>
      </c>
      <c r="B102" s="25" t="s">
        <v>35</v>
      </c>
      <c r="C102" s="31">
        <f>SUM(C103)</f>
        <v>1100000</v>
      </c>
      <c r="D102" s="31">
        <f>SUM(D103)</f>
        <v>517039.71</v>
      </c>
      <c r="E102" s="48">
        <f t="shared" si="0"/>
        <v>582960.29</v>
      </c>
      <c r="F102" s="48"/>
    </row>
    <row r="103" spans="1:6" s="6" customFormat="1" ht="39" customHeight="1">
      <c r="A103" s="24">
        <v>716111</v>
      </c>
      <c r="B103" s="25" t="s">
        <v>36</v>
      </c>
      <c r="C103" s="31">
        <v>1100000</v>
      </c>
      <c r="D103" s="31">
        <v>517039.71</v>
      </c>
      <c r="E103" s="48">
        <f t="shared" si="0"/>
        <v>582960.29</v>
      </c>
      <c r="F103" s="48"/>
    </row>
    <row r="104" spans="1:6" s="6" customFormat="1" ht="26.25" customHeight="1">
      <c r="A104" s="24">
        <v>732000</v>
      </c>
      <c r="B104" s="25" t="s">
        <v>37</v>
      </c>
      <c r="C104" s="31">
        <f>C105</f>
        <v>0</v>
      </c>
      <c r="D104" s="31">
        <f>D105</f>
        <v>0</v>
      </c>
      <c r="E104" s="48">
        <f aca="true" t="shared" si="1" ref="E104:E115">SUM(C104-D104)</f>
        <v>0</v>
      </c>
      <c r="F104" s="48"/>
    </row>
    <row r="105" spans="1:6" s="6" customFormat="1" ht="26.25" customHeight="1">
      <c r="A105" s="24">
        <v>732150</v>
      </c>
      <c r="B105" s="25" t="s">
        <v>38</v>
      </c>
      <c r="C105" s="31">
        <f>C106</f>
        <v>0</v>
      </c>
      <c r="D105" s="31">
        <f>D106</f>
        <v>0</v>
      </c>
      <c r="E105" s="48">
        <f t="shared" si="1"/>
        <v>0</v>
      </c>
      <c r="F105" s="48"/>
    </row>
    <row r="106" spans="1:6" s="6" customFormat="1" ht="26.25" customHeight="1">
      <c r="A106" s="24">
        <v>732151</v>
      </c>
      <c r="B106" s="25" t="s">
        <v>38</v>
      </c>
      <c r="C106" s="31"/>
      <c r="D106" s="31"/>
      <c r="E106" s="48">
        <f t="shared" si="1"/>
        <v>0</v>
      </c>
      <c r="F106" s="48"/>
    </row>
    <row r="107" spans="1:6" s="6" customFormat="1" ht="26.25" customHeight="1">
      <c r="A107" s="24">
        <v>733000</v>
      </c>
      <c r="B107" s="25" t="s">
        <v>14</v>
      </c>
      <c r="C107" s="31">
        <f>SUM(C108+C114)</f>
        <v>69278588</v>
      </c>
      <c r="D107" s="31">
        <f>SUM(D108+D114)</f>
        <v>69278587.9</v>
      </c>
      <c r="E107" s="48">
        <f t="shared" si="1"/>
        <v>0.09999999403953552</v>
      </c>
      <c r="F107" s="48"/>
    </row>
    <row r="108" spans="1:6" s="6" customFormat="1" ht="26.25" customHeight="1">
      <c r="A108" s="24">
        <v>733100</v>
      </c>
      <c r="B108" s="25" t="s">
        <v>39</v>
      </c>
      <c r="C108" s="31">
        <f>SUM(C109:C113)</f>
        <v>21379862</v>
      </c>
      <c r="D108" s="31">
        <f>SUM(D109:D113)</f>
        <v>21379861.9</v>
      </c>
      <c r="E108" s="48">
        <f t="shared" si="1"/>
        <v>0.10000000149011612</v>
      </c>
      <c r="F108" s="48"/>
    </row>
    <row r="109" spans="1:6" s="6" customFormat="1" ht="26.25" customHeight="1">
      <c r="A109" s="24">
        <v>733141</v>
      </c>
      <c r="B109" s="25" t="s">
        <v>40</v>
      </c>
      <c r="C109" s="31"/>
      <c r="D109" s="31"/>
      <c r="E109" s="48">
        <f t="shared" si="1"/>
        <v>0</v>
      </c>
      <c r="F109" s="48"/>
    </row>
    <row r="110" spans="1:6" s="6" customFormat="1" ht="26.25" customHeight="1">
      <c r="A110" s="24">
        <v>733151</v>
      </c>
      <c r="B110" s="25" t="s">
        <v>42</v>
      </c>
      <c r="C110" s="31"/>
      <c r="D110" s="31"/>
      <c r="E110" s="48">
        <f t="shared" si="1"/>
        <v>0</v>
      </c>
      <c r="F110" s="48"/>
    </row>
    <row r="111" spans="1:6" s="6" customFormat="1" ht="26.25" customHeight="1">
      <c r="A111" s="24">
        <v>733152</v>
      </c>
      <c r="B111" s="25" t="s">
        <v>41</v>
      </c>
      <c r="C111" s="31">
        <v>17616000</v>
      </c>
      <c r="D111" s="31">
        <v>17616000</v>
      </c>
      <c r="E111" s="48">
        <f t="shared" si="1"/>
        <v>0</v>
      </c>
      <c r="F111" s="48"/>
    </row>
    <row r="112" spans="1:6" s="6" customFormat="1" ht="36" customHeight="1">
      <c r="A112" s="24">
        <v>733154</v>
      </c>
      <c r="B112" s="25" t="s">
        <v>43</v>
      </c>
      <c r="C112" s="31"/>
      <c r="D112" s="31"/>
      <c r="E112" s="48">
        <f t="shared" si="1"/>
        <v>0</v>
      </c>
      <c r="F112" s="48"/>
    </row>
    <row r="113" spans="1:6" s="6" customFormat="1" ht="26.25" customHeight="1">
      <c r="A113" s="24">
        <v>733157</v>
      </c>
      <c r="B113" s="25" t="s">
        <v>44</v>
      </c>
      <c r="C113" s="31">
        <v>3763862</v>
      </c>
      <c r="D113" s="31">
        <v>3763861.9</v>
      </c>
      <c r="E113" s="48">
        <f t="shared" si="1"/>
        <v>0.10000000009313226</v>
      </c>
      <c r="F113" s="48"/>
    </row>
    <row r="114" spans="1:6" s="6" customFormat="1" ht="20.25" customHeight="1">
      <c r="A114" s="24">
        <v>733200</v>
      </c>
      <c r="B114" s="25" t="s">
        <v>45</v>
      </c>
      <c r="C114" s="31">
        <f>C115</f>
        <v>47898726</v>
      </c>
      <c r="D114" s="31">
        <f>D115</f>
        <v>47898726</v>
      </c>
      <c r="E114" s="48">
        <f t="shared" si="1"/>
        <v>0</v>
      </c>
      <c r="F114" s="48"/>
    </row>
    <row r="115" spans="1:6" s="6" customFormat="1" ht="26.25" customHeight="1">
      <c r="A115" s="24">
        <v>733253</v>
      </c>
      <c r="B115" s="25" t="s">
        <v>46</v>
      </c>
      <c r="C115" s="31">
        <v>47898726</v>
      </c>
      <c r="D115" s="31">
        <v>47898726</v>
      </c>
      <c r="E115" s="48">
        <f t="shared" si="1"/>
        <v>0</v>
      </c>
      <c r="F115" s="48"/>
    </row>
    <row r="116" spans="1:6" s="6" customFormat="1" ht="26.25" customHeight="1">
      <c r="A116" s="24">
        <v>740000</v>
      </c>
      <c r="B116" s="25" t="s">
        <v>7</v>
      </c>
      <c r="C116" s="31">
        <f>C117+C124+C128+C131+C133</f>
        <v>26374425</v>
      </c>
      <c r="D116" s="31">
        <f>D117+D124+D128+D131+D133</f>
        <v>4582638.03</v>
      </c>
      <c r="E116" s="48">
        <f t="shared" si="0"/>
        <v>21791786.97</v>
      </c>
      <c r="F116" s="48"/>
    </row>
    <row r="117" spans="1:6" s="6" customFormat="1" ht="24.75" customHeight="1">
      <c r="A117" s="24">
        <v>741000</v>
      </c>
      <c r="B117" s="25" t="s">
        <v>15</v>
      </c>
      <c r="C117" s="31">
        <f>C118+C119</f>
        <v>16650000</v>
      </c>
      <c r="D117" s="31">
        <f>D118+D119</f>
        <v>2345535.79</v>
      </c>
      <c r="E117" s="48">
        <f t="shared" si="0"/>
        <v>14304464.21</v>
      </c>
      <c r="F117" s="48"/>
    </row>
    <row r="118" spans="1:6" s="6" customFormat="1" ht="36.75" customHeight="1">
      <c r="A118" s="24">
        <v>741151</v>
      </c>
      <c r="B118" s="25" t="s">
        <v>133</v>
      </c>
      <c r="C118" s="31">
        <v>500000</v>
      </c>
      <c r="D118" s="31">
        <v>0</v>
      </c>
      <c r="E118" s="48">
        <f t="shared" si="0"/>
        <v>500000</v>
      </c>
      <c r="F118" s="48"/>
    </row>
    <row r="119" spans="1:6" s="6" customFormat="1" ht="26.25" customHeight="1">
      <c r="A119" s="24">
        <v>741500</v>
      </c>
      <c r="B119" s="25" t="s">
        <v>47</v>
      </c>
      <c r="C119" s="31">
        <f>SUM(C120:C123)</f>
        <v>16150000</v>
      </c>
      <c r="D119" s="31">
        <f>SUM(D120:D123)</f>
        <v>2345535.79</v>
      </c>
      <c r="E119" s="48">
        <f t="shared" si="0"/>
        <v>13804464.21</v>
      </c>
      <c r="F119" s="48"/>
    </row>
    <row r="120" spans="1:6" s="6" customFormat="1" ht="26.25" customHeight="1">
      <c r="A120" s="24">
        <v>741511</v>
      </c>
      <c r="B120" s="25" t="s">
        <v>48</v>
      </c>
      <c r="C120" s="31">
        <v>16000000</v>
      </c>
      <c r="D120" s="31">
        <v>2289724</v>
      </c>
      <c r="E120" s="48">
        <f t="shared" si="0"/>
        <v>13710276</v>
      </c>
      <c r="F120" s="48"/>
    </row>
    <row r="121" spans="1:6" s="6" customFormat="1" ht="26.25" customHeight="1">
      <c r="A121" s="24">
        <v>741531</v>
      </c>
      <c r="B121" s="25" t="s">
        <v>134</v>
      </c>
      <c r="C121" s="31">
        <v>50000</v>
      </c>
      <c r="D121" s="31">
        <v>16485.07</v>
      </c>
      <c r="E121" s="48">
        <f t="shared" si="0"/>
        <v>33514.93</v>
      </c>
      <c r="F121" s="48"/>
    </row>
    <row r="122" spans="1:6" s="6" customFormat="1" ht="26.25" customHeight="1">
      <c r="A122" s="24">
        <v>741532</v>
      </c>
      <c r="B122" s="25" t="s">
        <v>49</v>
      </c>
      <c r="C122" s="31">
        <v>100000</v>
      </c>
      <c r="D122" s="31">
        <v>39326.72</v>
      </c>
      <c r="E122" s="48">
        <f t="shared" si="0"/>
        <v>60673.28</v>
      </c>
      <c r="F122" s="48"/>
    </row>
    <row r="123" spans="1:6" s="6" customFormat="1" ht="26.25" customHeight="1">
      <c r="A123" s="24">
        <v>741535</v>
      </c>
      <c r="B123" s="25" t="s">
        <v>50</v>
      </c>
      <c r="C123" s="31"/>
      <c r="D123" s="31"/>
      <c r="E123" s="48">
        <f t="shared" si="0"/>
        <v>0</v>
      </c>
      <c r="F123" s="48"/>
    </row>
    <row r="124" spans="1:6" s="6" customFormat="1" ht="26.25" customHeight="1">
      <c r="A124" s="24">
        <v>742000</v>
      </c>
      <c r="B124" s="25" t="s">
        <v>51</v>
      </c>
      <c r="C124" s="31">
        <f>SUM(C125:C127)</f>
        <v>6974425</v>
      </c>
      <c r="D124" s="31">
        <f>SUM(D125:D127)</f>
        <v>1970962.24</v>
      </c>
      <c r="E124" s="48">
        <f t="shared" si="0"/>
        <v>5003462.76</v>
      </c>
      <c r="F124" s="48"/>
    </row>
    <row r="125" spans="1:6" s="6" customFormat="1" ht="21.75" customHeight="1">
      <c r="A125" s="24">
        <v>742152</v>
      </c>
      <c r="B125" s="25" t="s">
        <v>52</v>
      </c>
      <c r="C125" s="31">
        <v>2074425</v>
      </c>
      <c r="D125" s="31">
        <v>694753.74</v>
      </c>
      <c r="E125" s="48">
        <f t="shared" si="0"/>
        <v>1379671.26</v>
      </c>
      <c r="F125" s="48"/>
    </row>
    <row r="126" spans="1:6" s="6" customFormat="1" ht="23.25" customHeight="1">
      <c r="A126" s="24">
        <v>742251</v>
      </c>
      <c r="B126" s="25" t="s">
        <v>53</v>
      </c>
      <c r="C126" s="31">
        <v>2000000</v>
      </c>
      <c r="D126" s="31">
        <v>766424</v>
      </c>
      <c r="E126" s="48">
        <f t="shared" si="0"/>
        <v>1233576</v>
      </c>
      <c r="F126" s="48"/>
    </row>
    <row r="127" spans="1:6" s="6" customFormat="1" ht="39" customHeight="1">
      <c r="A127" s="24">
        <v>742351</v>
      </c>
      <c r="B127" s="25" t="s">
        <v>54</v>
      </c>
      <c r="C127" s="31">
        <v>2900000</v>
      </c>
      <c r="D127" s="31">
        <v>509784.5</v>
      </c>
      <c r="E127" s="48">
        <f t="shared" si="0"/>
        <v>2390215.5</v>
      </c>
      <c r="F127" s="48"/>
    </row>
    <row r="128" spans="1:6" s="6" customFormat="1" ht="39" customHeight="1">
      <c r="A128" s="24">
        <v>743000</v>
      </c>
      <c r="B128" s="25" t="s">
        <v>8</v>
      </c>
      <c r="C128" s="31">
        <f>SUM(C129:C130)</f>
        <v>2150000</v>
      </c>
      <c r="D128" s="31">
        <f>SUM(D129:D130)</f>
        <v>47500</v>
      </c>
      <c r="E128" s="48">
        <f t="shared" si="0"/>
        <v>2102500</v>
      </c>
      <c r="F128" s="48"/>
    </row>
    <row r="129" spans="1:6" s="6" customFormat="1" ht="26.25" customHeight="1">
      <c r="A129" s="24">
        <v>743351</v>
      </c>
      <c r="B129" s="25" t="s">
        <v>55</v>
      </c>
      <c r="C129" s="31">
        <v>150000</v>
      </c>
      <c r="D129" s="31">
        <v>5000</v>
      </c>
      <c r="E129" s="48">
        <f t="shared" si="0"/>
        <v>145000</v>
      </c>
      <c r="F129" s="48"/>
    </row>
    <row r="130" spans="1:6" s="6" customFormat="1" ht="26.25" customHeight="1">
      <c r="A130" s="24">
        <v>743353</v>
      </c>
      <c r="B130" s="25" t="s">
        <v>56</v>
      </c>
      <c r="C130" s="31">
        <v>2000000</v>
      </c>
      <c r="D130" s="31">
        <v>42500</v>
      </c>
      <c r="E130" s="48">
        <f t="shared" si="0"/>
        <v>1957500</v>
      </c>
      <c r="F130" s="48"/>
    </row>
    <row r="131" spans="1:6" s="6" customFormat="1" ht="39" customHeight="1">
      <c r="A131" s="24">
        <v>744000</v>
      </c>
      <c r="B131" s="25" t="s">
        <v>57</v>
      </c>
      <c r="C131" s="31">
        <f>C132</f>
        <v>0</v>
      </c>
      <c r="D131" s="31">
        <f>D132</f>
        <v>0</v>
      </c>
      <c r="E131" s="48">
        <f t="shared" si="0"/>
        <v>0</v>
      </c>
      <c r="F131" s="48"/>
    </row>
    <row r="132" spans="1:6" s="6" customFormat="1" ht="26.25" customHeight="1">
      <c r="A132" s="24">
        <v>744151</v>
      </c>
      <c r="B132" s="25" t="s">
        <v>58</v>
      </c>
      <c r="C132" s="31"/>
      <c r="D132" s="31"/>
      <c r="E132" s="48">
        <f t="shared" si="0"/>
        <v>0</v>
      </c>
      <c r="F132" s="48"/>
    </row>
    <row r="133" spans="1:6" s="6" customFormat="1" ht="26.25" customHeight="1">
      <c r="A133" s="24">
        <v>745000</v>
      </c>
      <c r="B133" s="25" t="s">
        <v>9</v>
      </c>
      <c r="C133" s="31">
        <f>C134</f>
        <v>600000</v>
      </c>
      <c r="D133" s="31">
        <f>D134</f>
        <v>218640</v>
      </c>
      <c r="E133" s="48">
        <f t="shared" si="0"/>
        <v>381360</v>
      </c>
      <c r="F133" s="48"/>
    </row>
    <row r="134" spans="1:6" s="6" customFormat="1" ht="26.25" customHeight="1">
      <c r="A134" s="24">
        <v>745151</v>
      </c>
      <c r="B134" s="25" t="s">
        <v>0</v>
      </c>
      <c r="C134" s="31">
        <v>600000</v>
      </c>
      <c r="D134" s="31">
        <v>218640</v>
      </c>
      <c r="E134" s="48">
        <f t="shared" si="0"/>
        <v>381360</v>
      </c>
      <c r="F134" s="48"/>
    </row>
    <row r="135" spans="1:6" s="6" customFormat="1" ht="39" customHeight="1">
      <c r="A135" s="24">
        <v>800000</v>
      </c>
      <c r="B135" s="25" t="s">
        <v>10</v>
      </c>
      <c r="C135" s="31"/>
      <c r="D135" s="31"/>
      <c r="E135" s="48">
        <f t="shared" si="0"/>
        <v>0</v>
      </c>
      <c r="F135" s="48"/>
    </row>
    <row r="136" spans="1:6" s="6" customFormat="1" ht="26.25" customHeight="1">
      <c r="A136" s="24">
        <v>811000</v>
      </c>
      <c r="B136" s="25" t="s">
        <v>59</v>
      </c>
      <c r="C136" s="31"/>
      <c r="D136" s="31"/>
      <c r="E136" s="48">
        <f t="shared" si="0"/>
        <v>0</v>
      </c>
      <c r="F136" s="48"/>
    </row>
    <row r="137" spans="1:6" s="6" customFormat="1" ht="25.5" customHeight="1">
      <c r="A137" s="24">
        <v>811122</v>
      </c>
      <c r="B137" s="25" t="s">
        <v>60</v>
      </c>
      <c r="C137" s="31"/>
      <c r="D137" s="31"/>
      <c r="E137" s="48">
        <f aca="true" t="shared" si="2" ref="E137:E142">SUM(C137-D137)</f>
        <v>0</v>
      </c>
      <c r="F137" s="48"/>
    </row>
    <row r="138" spans="1:6" s="6" customFormat="1" ht="26.25" customHeight="1">
      <c r="A138" s="24">
        <v>812000</v>
      </c>
      <c r="B138" s="25" t="s">
        <v>17</v>
      </c>
      <c r="C138" s="31"/>
      <c r="D138" s="31"/>
      <c r="E138" s="48">
        <f t="shared" si="2"/>
        <v>0</v>
      </c>
      <c r="F138" s="48"/>
    </row>
    <row r="139" spans="1:6" s="6" customFormat="1" ht="26.25" customHeight="1">
      <c r="A139" s="24">
        <v>812151</v>
      </c>
      <c r="B139" s="25" t="s">
        <v>61</v>
      </c>
      <c r="C139" s="31"/>
      <c r="D139" s="31"/>
      <c r="E139" s="48">
        <f t="shared" si="2"/>
        <v>0</v>
      </c>
      <c r="F139" s="48"/>
    </row>
    <row r="140" spans="1:6" s="6" customFormat="1" ht="39" customHeight="1">
      <c r="A140" s="24">
        <v>900000</v>
      </c>
      <c r="B140" s="25" t="s">
        <v>62</v>
      </c>
      <c r="C140" s="31">
        <f>C141</f>
        <v>280896</v>
      </c>
      <c r="D140" s="31">
        <f>D141</f>
        <v>0</v>
      </c>
      <c r="E140" s="48">
        <f t="shared" si="2"/>
        <v>280896</v>
      </c>
      <c r="F140" s="48"/>
    </row>
    <row r="141" spans="1:6" s="6" customFormat="1" ht="26.25" customHeight="1">
      <c r="A141" s="24">
        <v>911000</v>
      </c>
      <c r="B141" s="25" t="s">
        <v>63</v>
      </c>
      <c r="C141" s="31">
        <f>C142</f>
        <v>280896</v>
      </c>
      <c r="D141" s="31">
        <f>D142</f>
        <v>0</v>
      </c>
      <c r="E141" s="48">
        <f t="shared" si="2"/>
        <v>280896</v>
      </c>
      <c r="F141" s="48"/>
    </row>
    <row r="142" spans="1:6" s="6" customFormat="1" ht="26.25" customHeight="1">
      <c r="A142" s="24">
        <v>911551</v>
      </c>
      <c r="B142" s="25" t="s">
        <v>64</v>
      </c>
      <c r="C142" s="31">
        <v>280896</v>
      </c>
      <c r="D142" s="31">
        <v>0</v>
      </c>
      <c r="E142" s="48">
        <f t="shared" si="2"/>
        <v>280896</v>
      </c>
      <c r="F142" s="48"/>
    </row>
    <row r="143" spans="1:2" s="6" customFormat="1" ht="12.75">
      <c r="A143" s="4"/>
      <c r="B143" s="5"/>
    </row>
    <row r="144" spans="1:2" s="6" customFormat="1" ht="12.75">
      <c r="A144" s="5" t="s">
        <v>65</v>
      </c>
      <c r="B144" s="5"/>
    </row>
    <row r="145" s="12" customFormat="1" ht="15.75">
      <c r="A145" s="12" t="s">
        <v>179</v>
      </c>
    </row>
    <row r="146" s="12" customFormat="1" ht="15.75">
      <c r="A146" s="12" t="s">
        <v>136</v>
      </c>
    </row>
    <row r="147" s="12" customFormat="1" ht="15.75">
      <c r="A147" s="12" t="s">
        <v>66</v>
      </c>
    </row>
    <row r="148" s="12" customFormat="1" ht="18.75" customHeight="1">
      <c r="A148" s="12" t="s">
        <v>182</v>
      </c>
    </row>
    <row r="149" s="12" customFormat="1" ht="18" customHeight="1">
      <c r="A149" s="12" t="s">
        <v>181</v>
      </c>
    </row>
    <row r="150" s="12" customFormat="1" ht="18" customHeight="1">
      <c r="A150" s="12" t="s">
        <v>180</v>
      </c>
    </row>
    <row r="151" s="12" customFormat="1" ht="18" customHeight="1">
      <c r="A151" s="12" t="s">
        <v>139</v>
      </c>
    </row>
    <row r="152" s="12" customFormat="1" ht="18" customHeight="1">
      <c r="A152" s="12" t="s">
        <v>140</v>
      </c>
    </row>
    <row r="153" s="12" customFormat="1" ht="18" customHeight="1">
      <c r="A153" s="12" t="s">
        <v>137</v>
      </c>
    </row>
    <row r="154" s="12" customFormat="1" ht="18" customHeight="1"/>
    <row r="155" s="12" customFormat="1" ht="15.75">
      <c r="A155" s="12" t="s">
        <v>135</v>
      </c>
    </row>
    <row r="156" s="12" customFormat="1" ht="15.75">
      <c r="A156" s="12" t="s">
        <v>183</v>
      </c>
    </row>
    <row r="157" s="12" customFormat="1" ht="15.75">
      <c r="A157" s="12" t="s">
        <v>184</v>
      </c>
    </row>
    <row r="158" s="12" customFormat="1" ht="15.75">
      <c r="A158" s="12" t="s">
        <v>185</v>
      </c>
    </row>
    <row r="159" s="12" customFormat="1" ht="15.75">
      <c r="A159" s="12" t="s">
        <v>186</v>
      </c>
    </row>
    <row r="160" s="12" customFormat="1" ht="15.75">
      <c r="A160" s="12" t="s">
        <v>187</v>
      </c>
    </row>
    <row r="161" s="12" customFormat="1" ht="15.75"/>
    <row r="162" s="12" customFormat="1" ht="15.75">
      <c r="A162" s="12" t="s">
        <v>188</v>
      </c>
    </row>
    <row r="163" s="12" customFormat="1" ht="15.75">
      <c r="A163" s="12" t="s">
        <v>67</v>
      </c>
    </row>
    <row r="164" s="12" customFormat="1" ht="15.75">
      <c r="A164" s="12" t="s">
        <v>189</v>
      </c>
    </row>
    <row r="165" s="12" customFormat="1" ht="15.75">
      <c r="A165" s="12" t="s">
        <v>67</v>
      </c>
    </row>
    <row r="166" s="12" customFormat="1" ht="15.75">
      <c r="A166" s="12" t="s">
        <v>194</v>
      </c>
    </row>
    <row r="167" s="12" customFormat="1" ht="15.75">
      <c r="A167" s="12" t="s">
        <v>67</v>
      </c>
    </row>
    <row r="168" s="12" customFormat="1" ht="15.75">
      <c r="A168" s="12" t="s">
        <v>195</v>
      </c>
    </row>
    <row r="169" s="12" customFormat="1" ht="15.75">
      <c r="A169" s="12" t="s">
        <v>196</v>
      </c>
    </row>
    <row r="170" s="12" customFormat="1" ht="15.75">
      <c r="A170" s="12" t="s">
        <v>190</v>
      </c>
    </row>
    <row r="171" s="12" customFormat="1" ht="15.75">
      <c r="A171" s="12" t="s">
        <v>68</v>
      </c>
    </row>
    <row r="172" s="12" customFormat="1" ht="15.75">
      <c r="A172" s="12" t="s">
        <v>191</v>
      </c>
    </row>
    <row r="173" s="12" customFormat="1" ht="15.75">
      <c r="A173" s="12" t="s">
        <v>192</v>
      </c>
    </row>
    <row r="174" s="12" customFormat="1" ht="15.75">
      <c r="A174" s="12" t="s">
        <v>193</v>
      </c>
    </row>
    <row r="175" s="12" customFormat="1" ht="15.75">
      <c r="A175" s="12" t="s">
        <v>68</v>
      </c>
    </row>
    <row r="176" s="12" customFormat="1" ht="15.75"/>
    <row r="177" s="12" customFormat="1" ht="15.75">
      <c r="B177" s="12" t="s">
        <v>70</v>
      </c>
    </row>
    <row r="178" s="12" customFormat="1" ht="15.75"/>
    <row r="179" spans="1:6" s="13" customFormat="1" ht="15.75">
      <c r="A179" s="16" t="s">
        <v>282</v>
      </c>
      <c r="B179" s="16"/>
      <c r="C179" s="19"/>
      <c r="D179" s="12"/>
      <c r="E179" s="12"/>
      <c r="F179" s="12"/>
    </row>
    <row r="180" spans="1:6" s="13" customFormat="1" ht="15.75">
      <c r="A180" s="16" t="s">
        <v>283</v>
      </c>
      <c r="B180" s="16"/>
      <c r="C180" s="19"/>
      <c r="D180" s="12"/>
      <c r="E180" s="12"/>
      <c r="F180" s="12"/>
    </row>
    <row r="181" spans="1:6" s="13" customFormat="1" ht="15.75">
      <c r="A181" s="16"/>
      <c r="B181" s="16"/>
      <c r="C181" s="19"/>
      <c r="D181" s="12"/>
      <c r="E181" s="12"/>
      <c r="F181" s="12"/>
    </row>
    <row r="182" spans="1:6" s="13" customFormat="1" ht="15.75">
      <c r="A182" s="16" t="s">
        <v>198</v>
      </c>
      <c r="B182" s="16"/>
      <c r="C182" s="19"/>
      <c r="D182" s="12"/>
      <c r="E182" s="12"/>
      <c r="F182" s="12"/>
    </row>
    <row r="183" spans="1:6" s="13" customFormat="1" ht="15.75">
      <c r="A183" s="16" t="s">
        <v>197</v>
      </c>
      <c r="B183" s="16"/>
      <c r="C183" s="19"/>
      <c r="D183" s="12"/>
      <c r="E183" s="12"/>
      <c r="F183" s="12"/>
    </row>
    <row r="184" spans="1:6" s="13" customFormat="1" ht="15.75">
      <c r="A184" s="20"/>
      <c r="B184" s="16"/>
      <c r="C184" s="19"/>
      <c r="D184" s="12"/>
      <c r="E184" s="12"/>
      <c r="F184" s="12"/>
    </row>
    <row r="185" spans="1:6" s="13" customFormat="1" ht="15.75">
      <c r="A185" s="20" t="s">
        <v>284</v>
      </c>
      <c r="B185" s="16"/>
      <c r="C185" s="18"/>
      <c r="D185" s="12"/>
      <c r="E185" s="12"/>
      <c r="F185" s="12"/>
    </row>
    <row r="186" spans="1:6" s="13" customFormat="1" ht="15.75">
      <c r="A186" s="20" t="s">
        <v>200</v>
      </c>
      <c r="B186" s="16"/>
      <c r="C186" s="18"/>
      <c r="D186" s="12"/>
      <c r="E186" s="12"/>
      <c r="F186" s="12"/>
    </row>
    <row r="187" spans="1:6" s="13" customFormat="1" ht="15.75">
      <c r="A187" s="20" t="s">
        <v>201</v>
      </c>
      <c r="B187" s="16"/>
      <c r="C187" s="18"/>
      <c r="D187" s="12"/>
      <c r="E187" s="12"/>
      <c r="F187" s="12"/>
    </row>
    <row r="188" spans="1:6" s="13" customFormat="1" ht="15.75">
      <c r="A188" s="20" t="s">
        <v>202</v>
      </c>
      <c r="B188" s="16"/>
      <c r="C188" s="18"/>
      <c r="D188" s="12"/>
      <c r="E188" s="12"/>
      <c r="F188" s="12"/>
    </row>
    <row r="189" spans="1:6" s="13" customFormat="1" ht="15.75">
      <c r="A189" s="20" t="s">
        <v>203</v>
      </c>
      <c r="B189" s="16"/>
      <c r="C189" s="18"/>
      <c r="D189" s="12"/>
      <c r="E189" s="12"/>
      <c r="F189" s="12"/>
    </row>
    <row r="190" spans="1:6" s="13" customFormat="1" ht="15.75">
      <c r="A190" s="20" t="s">
        <v>204</v>
      </c>
      <c r="B190" s="16"/>
      <c r="C190" s="18"/>
      <c r="D190" s="12"/>
      <c r="E190" s="12"/>
      <c r="F190" s="12"/>
    </row>
    <row r="191" spans="1:6" s="13" customFormat="1" ht="15.75">
      <c r="A191" s="20" t="s">
        <v>69</v>
      </c>
      <c r="B191" s="16"/>
      <c r="C191" s="18"/>
      <c r="D191" s="12"/>
      <c r="E191" s="12"/>
      <c r="F191" s="12"/>
    </row>
    <row r="192" spans="1:6" s="13" customFormat="1" ht="15.75">
      <c r="A192" s="20" t="s">
        <v>205</v>
      </c>
      <c r="B192" s="16"/>
      <c r="C192" s="18"/>
      <c r="D192" s="12"/>
      <c r="E192" s="12"/>
      <c r="F192" s="12"/>
    </row>
    <row r="193" spans="1:6" s="13" customFormat="1" ht="15.75">
      <c r="A193" s="20"/>
      <c r="B193" s="16"/>
      <c r="C193" s="18"/>
      <c r="D193" s="12"/>
      <c r="E193" s="12"/>
      <c r="F193" s="12"/>
    </row>
    <row r="194" spans="1:6" s="13" customFormat="1" ht="15.75">
      <c r="A194" s="20" t="s">
        <v>206</v>
      </c>
      <c r="B194" s="16"/>
      <c r="C194" s="18"/>
      <c r="D194" s="12"/>
      <c r="E194" s="12"/>
      <c r="F194" s="12"/>
    </row>
    <row r="195" spans="1:6" s="13" customFormat="1" ht="15.75">
      <c r="A195" s="20" t="s">
        <v>207</v>
      </c>
      <c r="B195" s="16"/>
      <c r="C195" s="18"/>
      <c r="D195" s="12"/>
      <c r="E195" s="12"/>
      <c r="F195" s="12"/>
    </row>
    <row r="196" spans="1:6" s="13" customFormat="1" ht="15.75">
      <c r="A196" s="20" t="s">
        <v>208</v>
      </c>
      <c r="B196" s="16"/>
      <c r="C196" s="18"/>
      <c r="D196" s="12"/>
      <c r="E196" s="12"/>
      <c r="F196" s="12"/>
    </row>
    <row r="197" spans="1:6" s="13" customFormat="1" ht="15.75">
      <c r="A197" s="20" t="s">
        <v>209</v>
      </c>
      <c r="B197" s="16"/>
      <c r="C197" s="18"/>
      <c r="D197" s="12"/>
      <c r="E197" s="12"/>
      <c r="F197" s="12"/>
    </row>
    <row r="198" spans="1:6" s="13" customFormat="1" ht="15.75">
      <c r="A198" s="20" t="s">
        <v>210</v>
      </c>
      <c r="B198" s="16"/>
      <c r="C198" s="18"/>
      <c r="D198" s="12"/>
      <c r="E198" s="12"/>
      <c r="F198" s="12"/>
    </row>
    <row r="199" spans="1:6" s="13" customFormat="1" ht="15.75">
      <c r="A199" s="20" t="s">
        <v>211</v>
      </c>
      <c r="B199" s="16"/>
      <c r="C199" s="18"/>
      <c r="D199" s="12"/>
      <c r="E199" s="12"/>
      <c r="F199" s="12"/>
    </row>
    <row r="200" spans="1:6" s="13" customFormat="1" ht="15.75">
      <c r="A200" s="20" t="s">
        <v>212</v>
      </c>
      <c r="B200" s="16"/>
      <c r="C200" s="18"/>
      <c r="D200" s="12"/>
      <c r="E200" s="12"/>
      <c r="F200" s="12"/>
    </row>
    <row r="201" spans="1:6" s="13" customFormat="1" ht="15.75">
      <c r="A201" s="20" t="s">
        <v>213</v>
      </c>
      <c r="B201" s="16"/>
      <c r="C201" s="18"/>
      <c r="D201" s="12"/>
      <c r="E201" s="12"/>
      <c r="F201" s="12"/>
    </row>
    <row r="202" spans="1:6" s="13" customFormat="1" ht="15.75">
      <c r="A202" s="20" t="s">
        <v>214</v>
      </c>
      <c r="B202" s="16"/>
      <c r="C202" s="18"/>
      <c r="D202" s="12"/>
      <c r="E202" s="12"/>
      <c r="F202" s="12"/>
    </row>
    <row r="203" spans="1:6" s="13" customFormat="1" ht="15.75">
      <c r="A203" s="20" t="s">
        <v>215</v>
      </c>
      <c r="B203" s="16"/>
      <c r="C203" s="18"/>
      <c r="D203" s="12"/>
      <c r="E203" s="12"/>
      <c r="F203" s="12"/>
    </row>
    <row r="204" spans="1:6" s="13" customFormat="1" ht="15.75">
      <c r="A204" s="20" t="s">
        <v>216</v>
      </c>
      <c r="B204" s="16"/>
      <c r="C204" s="18"/>
      <c r="D204" s="12"/>
      <c r="E204" s="12"/>
      <c r="F204" s="12"/>
    </row>
    <row r="205" spans="1:6" s="13" customFormat="1" ht="15.75">
      <c r="A205" s="20"/>
      <c r="B205" s="16"/>
      <c r="C205" s="18"/>
      <c r="D205" s="12"/>
      <c r="E205" s="12"/>
      <c r="F205" s="12"/>
    </row>
    <row r="206" spans="1:6" s="13" customFormat="1" ht="15.75">
      <c r="A206" s="20" t="s">
        <v>217</v>
      </c>
      <c r="B206" s="16"/>
      <c r="C206" s="18"/>
      <c r="D206" s="12"/>
      <c r="E206" s="12"/>
      <c r="F206" s="12"/>
    </row>
    <row r="207" spans="1:6" s="13" customFormat="1" ht="15.75">
      <c r="A207" s="20" t="s">
        <v>218</v>
      </c>
      <c r="B207" s="16"/>
      <c r="C207" s="18"/>
      <c r="D207" s="12"/>
      <c r="E207" s="12"/>
      <c r="F207" s="12"/>
    </row>
    <row r="208" spans="1:6" s="13" customFormat="1" ht="15.75">
      <c r="A208" s="20" t="s">
        <v>219</v>
      </c>
      <c r="B208" s="16"/>
      <c r="C208" s="18"/>
      <c r="D208" s="12"/>
      <c r="E208" s="12"/>
      <c r="F208" s="12"/>
    </row>
    <row r="209" spans="1:6" s="13" customFormat="1" ht="15.75">
      <c r="A209" s="20" t="s">
        <v>220</v>
      </c>
      <c r="B209" s="16"/>
      <c r="C209" s="18"/>
      <c r="D209" s="12"/>
      <c r="E209" s="12"/>
      <c r="F209" s="12"/>
    </row>
    <row r="210" spans="1:6" s="13" customFormat="1" ht="15.75">
      <c r="A210" s="20"/>
      <c r="B210" s="16"/>
      <c r="C210" s="18"/>
      <c r="D210" s="12"/>
      <c r="E210" s="12"/>
      <c r="F210" s="12"/>
    </row>
    <row r="211" spans="1:6" s="13" customFormat="1" ht="15.75">
      <c r="A211" s="16" t="s">
        <v>233</v>
      </c>
      <c r="B211" s="16"/>
      <c r="C211" s="19"/>
      <c r="D211" s="12"/>
      <c r="E211" s="12"/>
      <c r="F211" s="12"/>
    </row>
    <row r="212" spans="1:6" s="13" customFormat="1" ht="15.75">
      <c r="A212" s="16" t="s">
        <v>232</v>
      </c>
      <c r="B212" s="16"/>
      <c r="C212" s="19"/>
      <c r="D212" s="12"/>
      <c r="E212" s="12"/>
      <c r="F212" s="12"/>
    </row>
    <row r="213" spans="1:6" s="13" customFormat="1" ht="15.75">
      <c r="A213" s="16" t="s">
        <v>199</v>
      </c>
      <c r="B213" s="16"/>
      <c r="C213" s="19"/>
      <c r="D213" s="12"/>
      <c r="E213" s="12"/>
      <c r="F213" s="12"/>
    </row>
    <row r="214" spans="1:6" s="13" customFormat="1" ht="15.75">
      <c r="A214" s="16" t="s">
        <v>231</v>
      </c>
      <c r="B214" s="16"/>
      <c r="C214" s="19"/>
      <c r="D214" s="12"/>
      <c r="E214" s="12"/>
      <c r="F214" s="12"/>
    </row>
    <row r="215" spans="1:6" s="13" customFormat="1" ht="15.75">
      <c r="A215" s="16" t="s">
        <v>221</v>
      </c>
      <c r="B215" s="16"/>
      <c r="C215" s="19"/>
      <c r="D215" s="12"/>
      <c r="E215" s="12"/>
      <c r="F215" s="12"/>
    </row>
    <row r="216" spans="1:6" s="13" customFormat="1" ht="15.75">
      <c r="A216" s="16" t="s">
        <v>222</v>
      </c>
      <c r="B216" s="16"/>
      <c r="C216" s="19"/>
      <c r="D216" s="12"/>
      <c r="E216" s="12"/>
      <c r="F216" s="12"/>
    </row>
    <row r="217" spans="1:6" s="13" customFormat="1" ht="15.75">
      <c r="A217" s="16" t="s">
        <v>229</v>
      </c>
      <c r="B217" s="16"/>
      <c r="C217" s="18"/>
      <c r="D217" s="12"/>
      <c r="E217" s="12"/>
      <c r="F217" s="12"/>
    </row>
    <row r="218" spans="1:6" s="13" customFormat="1" ht="15.75">
      <c r="A218" s="16" t="s">
        <v>230</v>
      </c>
      <c r="B218" s="16"/>
      <c r="C218" s="18"/>
      <c r="D218" s="12"/>
      <c r="E218" s="12"/>
      <c r="F218" s="12"/>
    </row>
    <row r="219" spans="1:6" s="13" customFormat="1" ht="15.75">
      <c r="A219" s="16" t="s">
        <v>228</v>
      </c>
      <c r="B219" s="16"/>
      <c r="C219" s="18"/>
      <c r="D219" s="12"/>
      <c r="E219" s="12"/>
      <c r="F219" s="12"/>
    </row>
    <row r="220" spans="1:6" s="13" customFormat="1" ht="15.75">
      <c r="A220" s="16" t="s">
        <v>227</v>
      </c>
      <c r="B220" s="16"/>
      <c r="C220" s="18"/>
      <c r="D220" s="12"/>
      <c r="E220" s="12"/>
      <c r="F220" s="12"/>
    </row>
    <row r="221" spans="1:6" s="13" customFormat="1" ht="15.75">
      <c r="A221" s="16" t="s">
        <v>226</v>
      </c>
      <c r="B221" s="16"/>
      <c r="C221" s="18"/>
      <c r="D221" s="12"/>
      <c r="E221" s="12"/>
      <c r="F221" s="12"/>
    </row>
    <row r="222" spans="1:6" s="13" customFormat="1" ht="15.75">
      <c r="A222" s="16" t="s">
        <v>223</v>
      </c>
      <c r="B222" s="16"/>
      <c r="C222" s="18"/>
      <c r="D222" s="12"/>
      <c r="E222" s="12"/>
      <c r="F222" s="12"/>
    </row>
    <row r="223" spans="1:6" s="13" customFormat="1" ht="15.75">
      <c r="A223" s="16" t="s">
        <v>120</v>
      </c>
      <c r="B223" s="16"/>
      <c r="C223" s="18"/>
      <c r="D223" s="12"/>
      <c r="E223" s="12"/>
      <c r="F223" s="12"/>
    </row>
    <row r="224" spans="1:6" s="13" customFormat="1" ht="15.75">
      <c r="A224" s="16" t="s">
        <v>224</v>
      </c>
      <c r="B224" s="16"/>
      <c r="C224" s="18"/>
      <c r="D224" s="12"/>
      <c r="E224" s="12"/>
      <c r="F224" s="12"/>
    </row>
    <row r="225" s="12" customFormat="1" ht="15.75">
      <c r="A225" s="12" t="s">
        <v>225</v>
      </c>
    </row>
    <row r="226" spans="1:6" s="13" customFormat="1" ht="15.75">
      <c r="A226" s="16"/>
      <c r="B226" s="16"/>
      <c r="C226" s="18"/>
      <c r="D226" s="12"/>
      <c r="E226" s="12"/>
      <c r="F226" s="12"/>
    </row>
    <row r="227" spans="1:6" s="13" customFormat="1" ht="15.75">
      <c r="A227" s="16" t="s">
        <v>234</v>
      </c>
      <c r="B227" s="16"/>
      <c r="C227" s="18"/>
      <c r="D227" s="12"/>
      <c r="E227" s="12"/>
      <c r="F227" s="12"/>
    </row>
    <row r="228" s="12" customFormat="1" ht="15.75"/>
    <row r="229" s="12" customFormat="1" ht="15.75"/>
    <row r="230" spans="1:6" s="8" customFormat="1" ht="32.25" customHeight="1">
      <c r="A230" s="37" t="s">
        <v>5</v>
      </c>
      <c r="B230" s="37" t="s">
        <v>25</v>
      </c>
      <c r="C230" s="23" t="s">
        <v>24</v>
      </c>
      <c r="D230" s="23" t="s">
        <v>11</v>
      </c>
      <c r="E230" s="46" t="s">
        <v>71</v>
      </c>
      <c r="F230" s="46"/>
    </row>
    <row r="231" spans="1:6" s="8" customFormat="1" ht="15.75" customHeight="1">
      <c r="A231" s="37">
        <v>1</v>
      </c>
      <c r="B231" s="37">
        <v>2</v>
      </c>
      <c r="C231" s="23">
        <v>3</v>
      </c>
      <c r="D231" s="23">
        <v>4</v>
      </c>
      <c r="E231" s="46">
        <v>5</v>
      </c>
      <c r="F231" s="46"/>
    </row>
    <row r="232" spans="1:6" s="8" customFormat="1" ht="34.5" customHeight="1">
      <c r="A232" s="37" t="s">
        <v>99</v>
      </c>
      <c r="B232" s="37" t="s">
        <v>100</v>
      </c>
      <c r="C232" s="32">
        <f>SUM(C233+C239+C246+C248+C250+C253+C255+C259+C262+C266)</f>
        <v>587397699</v>
      </c>
      <c r="D232" s="32">
        <f>SUM(D233+D239+D246+D248+D250+D253+D255+D259+D262+D266)</f>
        <v>233194096.48</v>
      </c>
      <c r="E232" s="48">
        <f aca="true" t="shared" si="3" ref="E232:E237">SUM(C232-D232)</f>
        <v>354203602.52</v>
      </c>
      <c r="F232" s="48"/>
    </row>
    <row r="233" spans="1:6" s="28" customFormat="1" ht="32.25" customHeight="1">
      <c r="A233" s="26">
        <v>410000</v>
      </c>
      <c r="B233" s="27" t="s">
        <v>72</v>
      </c>
      <c r="C233" s="34">
        <f>SUM(C234:C238)</f>
        <v>239921732</v>
      </c>
      <c r="D233" s="34">
        <f>SUM(D234:D238)</f>
        <v>103490204.38999999</v>
      </c>
      <c r="E233" s="52">
        <f t="shared" si="3"/>
        <v>136431527.61</v>
      </c>
      <c r="F233" s="52"/>
    </row>
    <row r="234" spans="1:6" s="12" customFormat="1" ht="24.75" customHeight="1">
      <c r="A234" s="37">
        <v>411000</v>
      </c>
      <c r="B234" s="29" t="s">
        <v>73</v>
      </c>
      <c r="C234" s="32">
        <v>183300000</v>
      </c>
      <c r="D234" s="32">
        <v>80499679.53</v>
      </c>
      <c r="E234" s="48">
        <f t="shared" si="3"/>
        <v>102800320.47</v>
      </c>
      <c r="F234" s="48"/>
    </row>
    <row r="235" spans="1:6" s="12" customFormat="1" ht="31.5">
      <c r="A235" s="37">
        <v>412000</v>
      </c>
      <c r="B235" s="29" t="s">
        <v>74</v>
      </c>
      <c r="C235" s="32">
        <v>32950300</v>
      </c>
      <c r="D235" s="32">
        <v>14342200.66</v>
      </c>
      <c r="E235" s="48">
        <f t="shared" si="3"/>
        <v>18608099.34</v>
      </c>
      <c r="F235" s="48"/>
    </row>
    <row r="236" spans="1:6" s="12" customFormat="1" ht="31.5">
      <c r="A236" s="37">
        <v>414000</v>
      </c>
      <c r="B236" s="29" t="s">
        <v>75</v>
      </c>
      <c r="C236" s="32">
        <v>8720000</v>
      </c>
      <c r="D236" s="32">
        <v>-862216.78</v>
      </c>
      <c r="E236" s="48">
        <f t="shared" si="3"/>
        <v>9582216.78</v>
      </c>
      <c r="F236" s="48"/>
    </row>
    <row r="237" spans="1:6" s="12" customFormat="1" ht="24" customHeight="1">
      <c r="A237" s="37">
        <v>415000</v>
      </c>
      <c r="B237" s="29" t="s">
        <v>76</v>
      </c>
      <c r="C237" s="32">
        <v>7452300</v>
      </c>
      <c r="D237" s="32">
        <v>3559591.27</v>
      </c>
      <c r="E237" s="48">
        <f t="shared" si="3"/>
        <v>3892708.73</v>
      </c>
      <c r="F237" s="48"/>
    </row>
    <row r="238" spans="1:6" s="12" customFormat="1" ht="23.25" customHeight="1">
      <c r="A238" s="37">
        <v>416000</v>
      </c>
      <c r="B238" s="29" t="s">
        <v>138</v>
      </c>
      <c r="C238" s="32">
        <v>7499132</v>
      </c>
      <c r="D238" s="32">
        <v>5950949.71</v>
      </c>
      <c r="E238" s="48">
        <f>SUM(C238-D238)</f>
        <v>1548182.29</v>
      </c>
      <c r="F238" s="48"/>
    </row>
    <row r="239" spans="1:6" s="30" customFormat="1" ht="31.5">
      <c r="A239" s="26">
        <v>420000</v>
      </c>
      <c r="B239" s="27" t="s">
        <v>77</v>
      </c>
      <c r="C239" s="34">
        <f>SUM(C240:C245)</f>
        <v>133120301</v>
      </c>
      <c r="D239" s="34">
        <f>SUM(D240:D245)</f>
        <v>49391193.88</v>
      </c>
      <c r="E239" s="52">
        <f>SUM(C239-D239)</f>
        <v>83729107.12</v>
      </c>
      <c r="F239" s="52"/>
    </row>
    <row r="240" spans="1:6" s="12" customFormat="1" ht="26.25" customHeight="1">
      <c r="A240" s="37">
        <v>421000</v>
      </c>
      <c r="B240" s="29" t="s">
        <v>78</v>
      </c>
      <c r="C240" s="32">
        <v>19751942</v>
      </c>
      <c r="D240" s="32">
        <v>7559219.66</v>
      </c>
      <c r="E240" s="48">
        <f aca="true" t="shared" si="4" ref="E240:E245">SUM(C240-D240)</f>
        <v>12192722.34</v>
      </c>
      <c r="F240" s="48"/>
    </row>
    <row r="241" spans="1:6" s="12" customFormat="1" ht="25.5" customHeight="1">
      <c r="A241" s="37">
        <v>422000</v>
      </c>
      <c r="B241" s="29" t="s">
        <v>79</v>
      </c>
      <c r="C241" s="32">
        <v>300000</v>
      </c>
      <c r="D241" s="32">
        <v>66000</v>
      </c>
      <c r="E241" s="48">
        <f t="shared" si="4"/>
        <v>234000</v>
      </c>
      <c r="F241" s="48"/>
    </row>
    <row r="242" spans="1:6" s="12" customFormat="1" ht="30.75" customHeight="1">
      <c r="A242" s="37">
        <v>423000</v>
      </c>
      <c r="B242" s="29" t="s">
        <v>80</v>
      </c>
      <c r="C242" s="32">
        <v>59394890</v>
      </c>
      <c r="D242" s="32">
        <v>25091074.79</v>
      </c>
      <c r="E242" s="48">
        <f t="shared" si="4"/>
        <v>34303815.21</v>
      </c>
      <c r="F242" s="48"/>
    </row>
    <row r="243" spans="1:6" s="12" customFormat="1" ht="31.5">
      <c r="A243" s="37">
        <v>424000</v>
      </c>
      <c r="B243" s="29" t="s">
        <v>81</v>
      </c>
      <c r="C243" s="32">
        <v>8074920</v>
      </c>
      <c r="D243" s="32">
        <v>1347240</v>
      </c>
      <c r="E243" s="48">
        <f t="shared" si="4"/>
        <v>6727680</v>
      </c>
      <c r="F243" s="48"/>
    </row>
    <row r="244" spans="1:6" s="12" customFormat="1" ht="31.5">
      <c r="A244" s="37">
        <v>425000</v>
      </c>
      <c r="B244" s="29" t="s">
        <v>82</v>
      </c>
      <c r="C244" s="32">
        <v>19858687</v>
      </c>
      <c r="D244" s="32">
        <v>7693581.78</v>
      </c>
      <c r="E244" s="48">
        <f t="shared" si="4"/>
        <v>12165105.219999999</v>
      </c>
      <c r="F244" s="48"/>
    </row>
    <row r="245" spans="1:6" s="12" customFormat="1" ht="24.75" customHeight="1">
      <c r="A245" s="37">
        <v>426000</v>
      </c>
      <c r="B245" s="29" t="s">
        <v>83</v>
      </c>
      <c r="C245" s="32">
        <v>25739862</v>
      </c>
      <c r="D245" s="32">
        <v>7634077.65</v>
      </c>
      <c r="E245" s="48">
        <f t="shared" si="4"/>
        <v>18105784.35</v>
      </c>
      <c r="F245" s="48"/>
    </row>
    <row r="246" spans="1:6" s="30" customFormat="1" ht="30" customHeight="1">
      <c r="A246" s="26">
        <v>440000</v>
      </c>
      <c r="B246" s="27" t="s">
        <v>84</v>
      </c>
      <c r="C246" s="34">
        <f>SUM(C247)</f>
        <v>1634000</v>
      </c>
      <c r="D246" s="34">
        <f>SUM(D247)</f>
        <v>1057552.36</v>
      </c>
      <c r="E246" s="52">
        <f aca="true" t="shared" si="5" ref="E246:E266">SUM(C246-D246)</f>
        <v>576447.6399999999</v>
      </c>
      <c r="F246" s="52"/>
    </row>
    <row r="247" spans="1:6" s="12" customFormat="1" ht="31.5">
      <c r="A247" s="37">
        <v>441000</v>
      </c>
      <c r="B247" s="29" t="s">
        <v>85</v>
      </c>
      <c r="C247" s="34">
        <v>1634000</v>
      </c>
      <c r="D247" s="34">
        <v>1057552.36</v>
      </c>
      <c r="E247" s="48">
        <f t="shared" si="5"/>
        <v>576447.6399999999</v>
      </c>
      <c r="F247" s="48"/>
    </row>
    <row r="248" spans="1:6" s="30" customFormat="1" ht="26.25" customHeight="1">
      <c r="A248" s="26">
        <v>450000</v>
      </c>
      <c r="B248" s="27" t="s">
        <v>19</v>
      </c>
      <c r="C248" s="34">
        <f>SUM(C249)</f>
        <v>2000000</v>
      </c>
      <c r="D248" s="34">
        <f>SUM(D249)</f>
        <v>1364594.46</v>
      </c>
      <c r="E248" s="52">
        <f t="shared" si="5"/>
        <v>635405.54</v>
      </c>
      <c r="F248" s="52"/>
    </row>
    <row r="249" spans="1:6" s="12" customFormat="1" ht="31.5" customHeight="1">
      <c r="A249" s="37">
        <v>451000</v>
      </c>
      <c r="B249" s="29" t="s">
        <v>101</v>
      </c>
      <c r="C249" s="34">
        <v>2000000</v>
      </c>
      <c r="D249" s="34">
        <v>1364594.46</v>
      </c>
      <c r="E249" s="48">
        <f t="shared" si="5"/>
        <v>635405.54</v>
      </c>
      <c r="F249" s="48"/>
    </row>
    <row r="250" spans="1:6" s="30" customFormat="1" ht="31.5">
      <c r="A250" s="26">
        <v>460000</v>
      </c>
      <c r="B250" s="27" t="s">
        <v>4</v>
      </c>
      <c r="C250" s="34">
        <f>SUM(C251:C252)</f>
        <v>58830000</v>
      </c>
      <c r="D250" s="34">
        <f>SUM(D251:D252)</f>
        <v>32583752.47</v>
      </c>
      <c r="E250" s="52">
        <f t="shared" si="5"/>
        <v>26246247.53</v>
      </c>
      <c r="F250" s="52"/>
    </row>
    <row r="251" spans="1:6" s="12" customFormat="1" ht="31.5">
      <c r="A251" s="37">
        <v>463100</v>
      </c>
      <c r="B251" s="29" t="s">
        <v>86</v>
      </c>
      <c r="C251" s="34">
        <v>15100000</v>
      </c>
      <c r="D251" s="34">
        <v>12373502.97</v>
      </c>
      <c r="E251" s="48">
        <f t="shared" si="5"/>
        <v>2726497.0299999993</v>
      </c>
      <c r="F251" s="48"/>
    </row>
    <row r="252" spans="1:6" s="12" customFormat="1" ht="31.5">
      <c r="A252" s="37">
        <v>465100</v>
      </c>
      <c r="B252" s="29" t="s">
        <v>87</v>
      </c>
      <c r="C252" s="34">
        <v>43730000</v>
      </c>
      <c r="D252" s="34">
        <v>20210249.5</v>
      </c>
      <c r="E252" s="48">
        <f t="shared" si="5"/>
        <v>23519750.5</v>
      </c>
      <c r="F252" s="48"/>
    </row>
    <row r="253" spans="1:6" s="30" customFormat="1" ht="31.5">
      <c r="A253" s="26">
        <v>470000</v>
      </c>
      <c r="B253" s="27" t="s">
        <v>89</v>
      </c>
      <c r="C253" s="34">
        <f>SUM(C254)</f>
        <v>16391000</v>
      </c>
      <c r="D253" s="34">
        <f>SUM(D254)</f>
        <v>3948374</v>
      </c>
      <c r="E253" s="52">
        <f t="shared" si="5"/>
        <v>12442626</v>
      </c>
      <c r="F253" s="52"/>
    </row>
    <row r="254" spans="1:6" s="12" customFormat="1" ht="31.5">
      <c r="A254" s="29">
        <v>472000</v>
      </c>
      <c r="B254" s="29" t="s">
        <v>88</v>
      </c>
      <c r="C254" s="34">
        <v>16391000</v>
      </c>
      <c r="D254" s="34">
        <v>3948374</v>
      </c>
      <c r="E254" s="48">
        <f t="shared" si="5"/>
        <v>12442626</v>
      </c>
      <c r="F254" s="48"/>
    </row>
    <row r="255" spans="1:6" s="30" customFormat="1" ht="26.25" customHeight="1">
      <c r="A255" s="26">
        <v>480000</v>
      </c>
      <c r="B255" s="27" t="s">
        <v>90</v>
      </c>
      <c r="C255" s="34">
        <f>SUM(C256:C258)</f>
        <v>34346593</v>
      </c>
      <c r="D255" s="34">
        <f>SUM(D256:D258)</f>
        <v>16687010.48</v>
      </c>
      <c r="E255" s="52">
        <f t="shared" si="5"/>
        <v>17659582.52</v>
      </c>
      <c r="F255" s="52"/>
    </row>
    <row r="256" spans="1:6" s="12" customFormat="1" ht="31.5">
      <c r="A256" s="37">
        <v>481000</v>
      </c>
      <c r="B256" s="29" t="s">
        <v>91</v>
      </c>
      <c r="C256" s="34">
        <v>30987100</v>
      </c>
      <c r="D256" s="34">
        <v>14619351.39</v>
      </c>
      <c r="E256" s="48">
        <f t="shared" si="5"/>
        <v>16367748.61</v>
      </c>
      <c r="F256" s="48"/>
    </row>
    <row r="257" spans="1:6" s="12" customFormat="1" ht="31.5">
      <c r="A257" s="37">
        <v>482000</v>
      </c>
      <c r="B257" s="29" t="s">
        <v>92</v>
      </c>
      <c r="C257" s="34">
        <v>2218518</v>
      </c>
      <c r="D257" s="34">
        <v>968784.8</v>
      </c>
      <c r="E257" s="48">
        <f t="shared" si="5"/>
        <v>1249733.2</v>
      </c>
      <c r="F257" s="48"/>
    </row>
    <row r="258" spans="1:6" s="12" customFormat="1" ht="31.5">
      <c r="A258" s="37">
        <v>483000</v>
      </c>
      <c r="B258" s="29" t="s">
        <v>93</v>
      </c>
      <c r="C258" s="34">
        <v>1140975</v>
      </c>
      <c r="D258" s="34">
        <v>1098874.29</v>
      </c>
      <c r="E258" s="48">
        <f t="shared" si="5"/>
        <v>42100.70999999996</v>
      </c>
      <c r="F258" s="48"/>
    </row>
    <row r="259" spans="1:6" s="30" customFormat="1" ht="23.25" customHeight="1">
      <c r="A259" s="26">
        <v>499100</v>
      </c>
      <c r="B259" s="27" t="s">
        <v>18</v>
      </c>
      <c r="C259" s="34">
        <f>SUM(C260:C261)</f>
        <v>10227209</v>
      </c>
      <c r="D259" s="34">
        <f>SUM(D260:D261)</f>
        <v>0</v>
      </c>
      <c r="E259" s="52">
        <f t="shared" si="5"/>
        <v>10227209</v>
      </c>
      <c r="F259" s="52"/>
    </row>
    <row r="260" spans="1:6" s="12" customFormat="1" ht="24" customHeight="1">
      <c r="A260" s="37">
        <v>499111</v>
      </c>
      <c r="B260" s="29" t="s">
        <v>1</v>
      </c>
      <c r="C260" s="34">
        <v>50000</v>
      </c>
      <c r="D260" s="34"/>
      <c r="E260" s="48">
        <f t="shared" si="5"/>
        <v>50000</v>
      </c>
      <c r="F260" s="48"/>
    </row>
    <row r="261" spans="1:6" s="12" customFormat="1" ht="24.75" customHeight="1">
      <c r="A261" s="37">
        <v>499121</v>
      </c>
      <c r="B261" s="29" t="s">
        <v>3</v>
      </c>
      <c r="C261" s="34">
        <v>10177209</v>
      </c>
      <c r="D261" s="34"/>
      <c r="E261" s="48">
        <f t="shared" si="5"/>
        <v>10177209</v>
      </c>
      <c r="F261" s="48"/>
    </row>
    <row r="262" spans="1:6" s="30" customFormat="1" ht="36.75" customHeight="1">
      <c r="A262" s="26">
        <v>510000</v>
      </c>
      <c r="B262" s="27" t="s">
        <v>94</v>
      </c>
      <c r="C262" s="34">
        <f>SUM(C263:C265)</f>
        <v>61651864</v>
      </c>
      <c r="D262" s="34">
        <f>SUM(D263:D265)</f>
        <v>9736933.91</v>
      </c>
      <c r="E262" s="52">
        <f t="shared" si="5"/>
        <v>51914930.09</v>
      </c>
      <c r="F262" s="52"/>
    </row>
    <row r="263" spans="1:6" s="12" customFormat="1" ht="31.5">
      <c r="A263" s="37">
        <v>511000</v>
      </c>
      <c r="B263" s="29" t="s">
        <v>95</v>
      </c>
      <c r="C263" s="34">
        <v>58576922</v>
      </c>
      <c r="D263" s="34">
        <v>9036858.5</v>
      </c>
      <c r="E263" s="48">
        <f t="shared" si="5"/>
        <v>49540063.5</v>
      </c>
      <c r="F263" s="48"/>
    </row>
    <row r="264" spans="1:6" s="12" customFormat="1" ht="24.75" customHeight="1">
      <c r="A264" s="37">
        <v>512000</v>
      </c>
      <c r="B264" s="29" t="s">
        <v>96</v>
      </c>
      <c r="C264" s="34">
        <v>2574942</v>
      </c>
      <c r="D264" s="34">
        <v>700075.41</v>
      </c>
      <c r="E264" s="48">
        <f t="shared" si="5"/>
        <v>1874866.5899999999</v>
      </c>
      <c r="F264" s="48"/>
    </row>
    <row r="265" spans="1:6" s="12" customFormat="1" ht="31.5">
      <c r="A265" s="37">
        <v>515000</v>
      </c>
      <c r="B265" s="29" t="s">
        <v>97</v>
      </c>
      <c r="C265" s="34">
        <v>500000</v>
      </c>
      <c r="D265" s="34">
        <v>0</v>
      </c>
      <c r="E265" s="48">
        <f t="shared" si="5"/>
        <v>500000</v>
      </c>
      <c r="F265" s="48"/>
    </row>
    <row r="266" spans="1:6" s="30" customFormat="1" ht="47.25">
      <c r="A266" s="26">
        <v>611000</v>
      </c>
      <c r="B266" s="27" t="s">
        <v>98</v>
      </c>
      <c r="C266" s="34">
        <v>29275000</v>
      </c>
      <c r="D266" s="34">
        <v>14934480.53</v>
      </c>
      <c r="E266" s="52">
        <f t="shared" si="5"/>
        <v>14340519.47</v>
      </c>
      <c r="F266" s="52"/>
    </row>
    <row r="267" spans="1:6" s="30" customFormat="1" ht="15.75">
      <c r="A267" s="40"/>
      <c r="B267" s="41"/>
      <c r="C267" s="42"/>
      <c r="D267" s="42"/>
      <c r="E267" s="42"/>
      <c r="F267" s="42"/>
    </row>
    <row r="268" s="12" customFormat="1" ht="15.75"/>
    <row r="269" s="12" customFormat="1" ht="15.75">
      <c r="A269" s="12" t="s">
        <v>285</v>
      </c>
    </row>
    <row r="270" s="12" customFormat="1" ht="15.75">
      <c r="A270" s="12" t="s">
        <v>235</v>
      </c>
    </row>
    <row r="271" s="12" customFormat="1" ht="15.75">
      <c r="A271" s="12" t="s">
        <v>236</v>
      </c>
    </row>
    <row r="272" s="12" customFormat="1" ht="15.75">
      <c r="A272" s="12" t="s">
        <v>237</v>
      </c>
    </row>
    <row r="273" s="12" customFormat="1" ht="15.75">
      <c r="A273" s="12" t="s">
        <v>238</v>
      </c>
    </row>
    <row r="274" s="12" customFormat="1" ht="15.75"/>
    <row r="275" s="12" customFormat="1" ht="15.75">
      <c r="A275" s="12" t="s">
        <v>239</v>
      </c>
    </row>
    <row r="276" s="12" customFormat="1" ht="15.75">
      <c r="A276" s="12" t="s">
        <v>240</v>
      </c>
    </row>
    <row r="277" s="12" customFormat="1" ht="15.75">
      <c r="A277" s="12" t="s">
        <v>241</v>
      </c>
    </row>
    <row r="278" s="12" customFormat="1" ht="15.75"/>
    <row r="279" s="12" customFormat="1" ht="15.75">
      <c r="A279" s="12" t="s">
        <v>286</v>
      </c>
    </row>
    <row r="280" s="12" customFormat="1" ht="15.75">
      <c r="A280" s="12" t="s">
        <v>242</v>
      </c>
    </row>
    <row r="281" s="12" customFormat="1" ht="15.75">
      <c r="A281" s="12" t="s">
        <v>243</v>
      </c>
    </row>
    <row r="282" s="12" customFormat="1" ht="15.75">
      <c r="A282" s="12" t="s">
        <v>244</v>
      </c>
    </row>
    <row r="283" s="12" customFormat="1" ht="15.75"/>
    <row r="284" s="12" customFormat="1" ht="15.75">
      <c r="A284" s="12" t="s">
        <v>245</v>
      </c>
    </row>
    <row r="285" s="12" customFormat="1" ht="15.75"/>
    <row r="286" s="12" customFormat="1" ht="15.75">
      <c r="A286" s="12" t="s">
        <v>295</v>
      </c>
    </row>
    <row r="287" s="12" customFormat="1" ht="15.75"/>
    <row r="288" s="12" customFormat="1" ht="15.75">
      <c r="A288" s="12" t="s">
        <v>246</v>
      </c>
    </row>
    <row r="289" s="12" customFormat="1" ht="15.75">
      <c r="A289" s="12" t="s">
        <v>247</v>
      </c>
    </row>
    <row r="290" s="12" customFormat="1" ht="15.75">
      <c r="A290" s="12" t="s">
        <v>248</v>
      </c>
    </row>
    <row r="291" s="12" customFormat="1" ht="15.75">
      <c r="A291" s="12" t="s">
        <v>249</v>
      </c>
    </row>
    <row r="292" s="12" customFormat="1" ht="15.75">
      <c r="A292" s="12" t="s">
        <v>250</v>
      </c>
    </row>
    <row r="293" s="12" customFormat="1" ht="15.75">
      <c r="A293" s="12" t="s">
        <v>251</v>
      </c>
    </row>
    <row r="294" s="12" customFormat="1" ht="15.75"/>
    <row r="295" s="12" customFormat="1" ht="15.75">
      <c r="A295" s="12" t="s">
        <v>252</v>
      </c>
    </row>
    <row r="296" s="12" customFormat="1" ht="15.75"/>
    <row r="297" s="12" customFormat="1" ht="15.75">
      <c r="A297" s="12" t="s">
        <v>253</v>
      </c>
    </row>
    <row r="298" s="12" customFormat="1" ht="15.75">
      <c r="A298" s="12" t="s">
        <v>254</v>
      </c>
    </row>
    <row r="299" s="12" customFormat="1" ht="15.75">
      <c r="A299" s="12" t="s">
        <v>296</v>
      </c>
    </row>
    <row r="300" s="12" customFormat="1" ht="15.75">
      <c r="A300" s="12" t="s">
        <v>297</v>
      </c>
    </row>
    <row r="301" s="12" customFormat="1" ht="15.75">
      <c r="A301" s="12" t="s">
        <v>298</v>
      </c>
    </row>
    <row r="302" s="12" customFormat="1" ht="15.75">
      <c r="A302" s="12" t="s">
        <v>299</v>
      </c>
    </row>
    <row r="303" s="12" customFormat="1" ht="15.75"/>
    <row r="304" s="12" customFormat="1" ht="15.75">
      <c r="A304" s="12" t="s">
        <v>255</v>
      </c>
    </row>
    <row r="305" s="12" customFormat="1" ht="15.75"/>
    <row r="306" s="12" customFormat="1" ht="15.75">
      <c r="A306" s="12" t="s">
        <v>256</v>
      </c>
    </row>
    <row r="307" s="12" customFormat="1" ht="15.75">
      <c r="A307" s="12" t="s">
        <v>257</v>
      </c>
    </row>
    <row r="308" s="12" customFormat="1" ht="15.75">
      <c r="A308" s="12" t="s">
        <v>258</v>
      </c>
    </row>
    <row r="309" s="12" customFormat="1" ht="15.75">
      <c r="A309" s="12" t="s">
        <v>259</v>
      </c>
    </row>
    <row r="310" s="12" customFormat="1" ht="15.75"/>
    <row r="311" s="12" customFormat="1" ht="15.75">
      <c r="A311" s="12" t="s">
        <v>260</v>
      </c>
    </row>
    <row r="312" s="12" customFormat="1" ht="15.75">
      <c r="A312" s="12" t="s">
        <v>261</v>
      </c>
    </row>
    <row r="313" s="12" customFormat="1" ht="15.75">
      <c r="A313" s="12" t="s">
        <v>262</v>
      </c>
    </row>
    <row r="314" s="12" customFormat="1" ht="15.75">
      <c r="A314" s="12" t="s">
        <v>263</v>
      </c>
    </row>
    <row r="315" s="12" customFormat="1" ht="15.75"/>
    <row r="316" s="12" customFormat="1" ht="15.75">
      <c r="A316" s="12" t="s">
        <v>287</v>
      </c>
    </row>
    <row r="317" s="12" customFormat="1" ht="15.75"/>
    <row r="318" s="12" customFormat="1" ht="15.75">
      <c r="A318" s="12" t="s">
        <v>264</v>
      </c>
    </row>
    <row r="319" s="12" customFormat="1" ht="15.75">
      <c r="A319" s="12" t="s">
        <v>265</v>
      </c>
    </row>
    <row r="320" s="12" customFormat="1" ht="15.75"/>
    <row r="321" s="12" customFormat="1" ht="15.75">
      <c r="A321" s="12" t="s">
        <v>266</v>
      </c>
    </row>
    <row r="322" s="12" customFormat="1" ht="15.75"/>
    <row r="323" s="12" customFormat="1" ht="15.75">
      <c r="A323" s="12" t="s">
        <v>267</v>
      </c>
    </row>
    <row r="324" s="12" customFormat="1" ht="15.75">
      <c r="A324" s="12" t="s">
        <v>268</v>
      </c>
    </row>
    <row r="325" s="12" customFormat="1" ht="15.75"/>
    <row r="326" s="12" customFormat="1" ht="15.75">
      <c r="A326" s="12" t="s">
        <v>269</v>
      </c>
    </row>
    <row r="327" s="12" customFormat="1" ht="15.75">
      <c r="A327" s="12" t="s">
        <v>270</v>
      </c>
    </row>
    <row r="328" s="12" customFormat="1" ht="15.75"/>
    <row r="329" s="12" customFormat="1" ht="15.75">
      <c r="A329" s="12" t="s">
        <v>271</v>
      </c>
    </row>
    <row r="330" s="12" customFormat="1" ht="15.75">
      <c r="A330" s="12" t="s">
        <v>272</v>
      </c>
    </row>
    <row r="331" s="12" customFormat="1" ht="15.75">
      <c r="A331" s="12" t="s">
        <v>273</v>
      </c>
    </row>
    <row r="332" s="12" customFormat="1" ht="15.75">
      <c r="A332" s="12" t="s">
        <v>274</v>
      </c>
    </row>
    <row r="333" s="12" customFormat="1" ht="15.75">
      <c r="A333" s="12" t="s">
        <v>275</v>
      </c>
    </row>
    <row r="334" s="12" customFormat="1" ht="15.75"/>
    <row r="335" s="12" customFormat="1" ht="15.75">
      <c r="A335" s="12" t="s">
        <v>276</v>
      </c>
    </row>
    <row r="336" s="12" customFormat="1" ht="15.75">
      <c r="A336" s="12" t="s">
        <v>277</v>
      </c>
    </row>
    <row r="337" s="12" customFormat="1" ht="15.75"/>
    <row r="338" s="12" customFormat="1" ht="15.75"/>
    <row r="339" s="12" customFormat="1" ht="15.75">
      <c r="A339" s="12" t="s">
        <v>294</v>
      </c>
    </row>
    <row r="340" s="12" customFormat="1" ht="15.75">
      <c r="A340" s="12" t="s">
        <v>291</v>
      </c>
    </row>
    <row r="341" s="12" customFormat="1" ht="15.75">
      <c r="A341" s="12" t="s">
        <v>292</v>
      </c>
    </row>
    <row r="342" s="12" customFormat="1" ht="15.75">
      <c r="A342" s="12" t="s">
        <v>293</v>
      </c>
    </row>
    <row r="343" s="12" customFormat="1" ht="15.75"/>
    <row r="344" s="12" customFormat="1" ht="15.75">
      <c r="A344" s="12" t="s">
        <v>288</v>
      </c>
    </row>
    <row r="345" s="12" customFormat="1" ht="15.75"/>
    <row r="346" s="12" customFormat="1" ht="15.75">
      <c r="A346" s="12" t="s">
        <v>278</v>
      </c>
    </row>
    <row r="347" s="12" customFormat="1" ht="15.75"/>
    <row r="348" spans="5:6" s="12" customFormat="1" ht="15.75">
      <c r="E348" s="43"/>
      <c r="F348" s="43"/>
    </row>
    <row r="349" s="12" customFormat="1" ht="15.75"/>
    <row r="350" spans="3:5" s="12" customFormat="1" ht="15.75">
      <c r="C350" s="7" t="s">
        <v>102</v>
      </c>
      <c r="D350" s="7"/>
      <c r="E350" s="7"/>
    </row>
    <row r="351" s="12" customFormat="1" ht="15.75"/>
    <row r="352" spans="3:5" s="12" customFormat="1" ht="15.75">
      <c r="C352" s="44" t="s">
        <v>21</v>
      </c>
      <c r="D352" s="44"/>
      <c r="E352" s="44"/>
    </row>
    <row r="353" s="3" customFormat="1" ht="15.75"/>
  </sheetData>
  <sheetProtection/>
  <mergeCells count="110">
    <mergeCell ref="E259:F259"/>
    <mergeCell ref="E260:F260"/>
    <mergeCell ref="E261:F261"/>
    <mergeCell ref="E253:F253"/>
    <mergeCell ref="E254:F254"/>
    <mergeCell ref="C352:E352"/>
    <mergeCell ref="E263:F263"/>
    <mergeCell ref="E264:F264"/>
    <mergeCell ref="E265:F265"/>
    <mergeCell ref="E266:F266"/>
    <mergeCell ref="E256:F256"/>
    <mergeCell ref="E257:F257"/>
    <mergeCell ref="E245:F245"/>
    <mergeCell ref="E258:F258"/>
    <mergeCell ref="E231:F231"/>
    <mergeCell ref="E232:F232"/>
    <mergeCell ref="E249:F249"/>
    <mergeCell ref="E246:F246"/>
    <mergeCell ref="E247:F247"/>
    <mergeCell ref="E250:F250"/>
    <mergeCell ref="E262:F262"/>
    <mergeCell ref="E239:F239"/>
    <mergeCell ref="E240:F240"/>
    <mergeCell ref="E241:F241"/>
    <mergeCell ref="E242:F242"/>
    <mergeCell ref="E243:F243"/>
    <mergeCell ref="E251:F251"/>
    <mergeCell ref="E252:F252"/>
    <mergeCell ref="E255:F255"/>
    <mergeCell ref="E248:F248"/>
    <mergeCell ref="E140:F140"/>
    <mergeCell ref="E141:F141"/>
    <mergeCell ref="E142:F142"/>
    <mergeCell ref="E244:F244"/>
    <mergeCell ref="E234:F234"/>
    <mergeCell ref="E235:F235"/>
    <mergeCell ref="E236:F236"/>
    <mergeCell ref="E237:F237"/>
    <mergeCell ref="E233:F233"/>
    <mergeCell ref="E238:F238"/>
    <mergeCell ref="E134:F134"/>
    <mergeCell ref="E135:F135"/>
    <mergeCell ref="E136:F136"/>
    <mergeCell ref="E137:F137"/>
    <mergeCell ref="E138:F138"/>
    <mergeCell ref="E139:F139"/>
    <mergeCell ref="E128:F128"/>
    <mergeCell ref="E129:F129"/>
    <mergeCell ref="E130:F130"/>
    <mergeCell ref="E131:F131"/>
    <mergeCell ref="E132:F132"/>
    <mergeCell ref="E133:F133"/>
    <mergeCell ref="E122:F122"/>
    <mergeCell ref="E123:F123"/>
    <mergeCell ref="E124:F124"/>
    <mergeCell ref="E125:F125"/>
    <mergeCell ref="E126:F126"/>
    <mergeCell ref="E127:F127"/>
    <mergeCell ref="E116:F116"/>
    <mergeCell ref="E117:F117"/>
    <mergeCell ref="E118:F118"/>
    <mergeCell ref="E119:F119"/>
    <mergeCell ref="E120:F120"/>
    <mergeCell ref="E121:F121"/>
    <mergeCell ref="E110:F110"/>
    <mergeCell ref="E111:F111"/>
    <mergeCell ref="E112:F112"/>
    <mergeCell ref="E113:F113"/>
    <mergeCell ref="E114:F114"/>
    <mergeCell ref="E115:F115"/>
    <mergeCell ref="E104:F104"/>
    <mergeCell ref="E105:F105"/>
    <mergeCell ref="E106:F106"/>
    <mergeCell ref="E107:F107"/>
    <mergeCell ref="E108:F108"/>
    <mergeCell ref="E109:F109"/>
    <mergeCell ref="E98:F98"/>
    <mergeCell ref="E99:F99"/>
    <mergeCell ref="E100:F100"/>
    <mergeCell ref="E101:F101"/>
    <mergeCell ref="E102:F102"/>
    <mergeCell ref="E103:F103"/>
    <mergeCell ref="E93:F93"/>
    <mergeCell ref="E94:F94"/>
    <mergeCell ref="E92:F92"/>
    <mergeCell ref="E95:F95"/>
    <mergeCell ref="E96:F96"/>
    <mergeCell ref="E97:F97"/>
    <mergeCell ref="E87:F87"/>
    <mergeCell ref="E84:F84"/>
    <mergeCell ref="E88:F88"/>
    <mergeCell ref="E89:F89"/>
    <mergeCell ref="E90:F90"/>
    <mergeCell ref="E91:F91"/>
    <mergeCell ref="E85:F85"/>
    <mergeCell ref="E83:F83"/>
    <mergeCell ref="E80:F80"/>
    <mergeCell ref="E81:F81"/>
    <mergeCell ref="E82:F82"/>
    <mergeCell ref="E86:F86"/>
    <mergeCell ref="E348:F348"/>
    <mergeCell ref="B6:E6"/>
    <mergeCell ref="B7:E7"/>
    <mergeCell ref="E230:F230"/>
    <mergeCell ref="E74:F74"/>
    <mergeCell ref="E75:F75"/>
    <mergeCell ref="E76:F76"/>
    <mergeCell ref="E77:F77"/>
    <mergeCell ref="E78:F78"/>
    <mergeCell ref="E79:F7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C25" sqref="C25"/>
    </sheetView>
  </sheetViews>
  <sheetFormatPr defaultColWidth="9.140625" defaultRowHeight="12.75"/>
  <cols>
    <col min="2" max="2" width="12.8515625" style="0" customWidth="1"/>
  </cols>
  <sheetData>
    <row r="1" spans="1:2" ht="15.75">
      <c r="A1" s="2"/>
      <c r="B1" s="1"/>
    </row>
    <row r="2" ht="12.75">
      <c r="B2" s="1"/>
    </row>
    <row r="3" ht="12.75">
      <c r="B3" s="1"/>
    </row>
    <row r="4" ht="12.75">
      <c r="B4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</dc:creator>
  <cp:keywords/>
  <dc:description/>
  <cp:lastModifiedBy>ugovori</cp:lastModifiedBy>
  <cp:lastPrinted>2016-07-28T07:52:15Z</cp:lastPrinted>
  <dcterms:created xsi:type="dcterms:W3CDTF">2006-05-29T20:27:36Z</dcterms:created>
  <dcterms:modified xsi:type="dcterms:W3CDTF">2016-07-28T07:52:56Z</dcterms:modified>
  <cp:category/>
  <cp:version/>
  <cp:contentType/>
  <cp:contentStatus/>
</cp:coreProperties>
</file>